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sta\Desktop\"/>
    </mc:Choice>
  </mc:AlternateContent>
  <bookViews>
    <workbookView xWindow="0" yWindow="0" windowWidth="20400" windowHeight="8445"/>
  </bookViews>
  <sheets>
    <sheet name="PLAN 2020.I PROJEK.2021.-2022." sheetId="1" r:id="rId1"/>
  </sheets>
  <definedNames>
    <definedName name="_xlnm.Print_Titles" localSheetId="0">'PLAN 2020.I PROJEK.2021.-2022.'!$7:$10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3" i="1" l="1"/>
  <c r="N292" i="1"/>
  <c r="N291" i="1"/>
  <c r="N290" i="1"/>
  <c r="N289" i="1"/>
  <c r="P288" i="1"/>
  <c r="O288" i="1"/>
  <c r="N288" i="1"/>
  <c r="K288" i="1"/>
  <c r="J288" i="1"/>
  <c r="I288" i="1"/>
  <c r="H288" i="1"/>
  <c r="G288" i="1"/>
  <c r="F288" i="1"/>
  <c r="E288" i="1"/>
  <c r="D288" i="1"/>
  <c r="C288" i="1"/>
  <c r="P287" i="1"/>
  <c r="O287" i="1"/>
  <c r="N287" i="1"/>
  <c r="K287" i="1"/>
  <c r="J287" i="1"/>
  <c r="I287" i="1"/>
  <c r="H287" i="1"/>
  <c r="G287" i="1"/>
  <c r="F287" i="1"/>
  <c r="E287" i="1"/>
  <c r="D287" i="1"/>
  <c r="C287" i="1"/>
  <c r="N286" i="1"/>
  <c r="N285" i="1"/>
  <c r="N284" i="1"/>
  <c r="N283" i="1" s="1"/>
  <c r="N239" i="1" s="1"/>
  <c r="N294" i="1" s="1"/>
  <c r="P283" i="1"/>
  <c r="O283" i="1"/>
  <c r="K283" i="1"/>
  <c r="J283" i="1"/>
  <c r="I283" i="1"/>
  <c r="H283" i="1"/>
  <c r="G283" i="1"/>
  <c r="F283" i="1"/>
  <c r="E283" i="1"/>
  <c r="D283" i="1"/>
  <c r="C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P245" i="1"/>
  <c r="O245" i="1"/>
  <c r="N245" i="1"/>
  <c r="K245" i="1"/>
  <c r="J245" i="1"/>
  <c r="I245" i="1"/>
  <c r="H245" i="1"/>
  <c r="G245" i="1"/>
  <c r="F245" i="1"/>
  <c r="E245" i="1"/>
  <c r="D245" i="1"/>
  <c r="C245" i="1"/>
  <c r="N244" i="1"/>
  <c r="N243" i="1"/>
  <c r="N242" i="1"/>
  <c r="N241" i="1"/>
  <c r="P240" i="1"/>
  <c r="O240" i="1"/>
  <c r="N240" i="1"/>
  <c r="K240" i="1"/>
  <c r="J240" i="1"/>
  <c r="I240" i="1"/>
  <c r="H240" i="1"/>
  <c r="G240" i="1"/>
  <c r="F240" i="1"/>
  <c r="E240" i="1"/>
  <c r="D240" i="1"/>
  <c r="C240" i="1"/>
  <c r="P239" i="1"/>
  <c r="P294" i="1" s="1"/>
  <c r="O239" i="1"/>
  <c r="O294" i="1" s="1"/>
  <c r="K239" i="1"/>
  <c r="K294" i="1" s="1"/>
  <c r="J239" i="1"/>
  <c r="J294" i="1" s="1"/>
  <c r="I239" i="1"/>
  <c r="I294" i="1" s="1"/>
  <c r="H239" i="1"/>
  <c r="H294" i="1" s="1"/>
  <c r="G239" i="1"/>
  <c r="G294" i="1" s="1"/>
  <c r="F239" i="1"/>
  <c r="F294" i="1" s="1"/>
  <c r="E239" i="1"/>
  <c r="E294" i="1" s="1"/>
  <c r="D239" i="1"/>
  <c r="D294" i="1" s="1"/>
  <c r="C239" i="1"/>
  <c r="C294" i="1" s="1"/>
  <c r="N228" i="1"/>
  <c r="N227" i="1"/>
  <c r="N226" i="1"/>
  <c r="N225" i="1"/>
  <c r="N224" i="1"/>
  <c r="M223" i="1"/>
  <c r="M222" i="1" s="1"/>
  <c r="L223" i="1"/>
  <c r="K223" i="1"/>
  <c r="K222" i="1" s="1"/>
  <c r="J223" i="1"/>
  <c r="J222" i="1" s="1"/>
  <c r="I223" i="1"/>
  <c r="I222" i="1" s="1"/>
  <c r="H223" i="1"/>
  <c r="G223" i="1"/>
  <c r="G222" i="1" s="1"/>
  <c r="F223" i="1"/>
  <c r="F222" i="1" s="1"/>
  <c r="E223" i="1"/>
  <c r="N223" i="1" s="1"/>
  <c r="C223" i="1"/>
  <c r="L222" i="1"/>
  <c r="H222" i="1"/>
  <c r="D222" i="1"/>
  <c r="C222" i="1"/>
  <c r="N221" i="1"/>
  <c r="N220" i="1"/>
  <c r="N219" i="1"/>
  <c r="P218" i="1"/>
  <c r="O218" i="1"/>
  <c r="K218" i="1"/>
  <c r="J218" i="1"/>
  <c r="I218" i="1"/>
  <c r="H218" i="1"/>
  <c r="G218" i="1"/>
  <c r="F218" i="1"/>
  <c r="E218" i="1"/>
  <c r="C218" i="1"/>
  <c r="N218" i="1" s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M171" i="1"/>
  <c r="L171" i="1"/>
  <c r="L164" i="1" s="1"/>
  <c r="L229" i="1" s="1"/>
  <c r="L231" i="1" s="1"/>
  <c r="K171" i="1"/>
  <c r="J171" i="1"/>
  <c r="I171" i="1"/>
  <c r="H171" i="1"/>
  <c r="H164" i="1" s="1"/>
  <c r="H229" i="1" s="1"/>
  <c r="H231" i="1" s="1"/>
  <c r="G171" i="1"/>
  <c r="F171" i="1"/>
  <c r="E171" i="1"/>
  <c r="D171" i="1"/>
  <c r="C171" i="1"/>
  <c r="N171" i="1" s="1"/>
  <c r="N170" i="1"/>
  <c r="N169" i="1"/>
  <c r="N168" i="1"/>
  <c r="N167" i="1"/>
  <c r="N166" i="1"/>
  <c r="M165" i="1"/>
  <c r="M164" i="1" s="1"/>
  <c r="M229" i="1" s="1"/>
  <c r="M231" i="1" s="1"/>
  <c r="L165" i="1"/>
  <c r="K165" i="1"/>
  <c r="J165" i="1"/>
  <c r="I165" i="1"/>
  <c r="I164" i="1" s="1"/>
  <c r="I229" i="1" s="1"/>
  <c r="I231" i="1" s="1"/>
  <c r="H165" i="1"/>
  <c r="G165" i="1"/>
  <c r="F165" i="1"/>
  <c r="E165" i="1"/>
  <c r="E164" i="1" s="1"/>
  <c r="C165" i="1"/>
  <c r="P164" i="1"/>
  <c r="O164" i="1"/>
  <c r="K164" i="1"/>
  <c r="K229" i="1" s="1"/>
  <c r="K231" i="1" s="1"/>
  <c r="J164" i="1"/>
  <c r="J229" i="1" s="1"/>
  <c r="J231" i="1" s="1"/>
  <c r="G164" i="1"/>
  <c r="G229" i="1" s="1"/>
  <c r="G231" i="1" s="1"/>
  <c r="F164" i="1"/>
  <c r="F229" i="1" s="1"/>
  <c r="F231" i="1" s="1"/>
  <c r="C164" i="1"/>
  <c r="C229" i="1" s="1"/>
  <c r="N147" i="1"/>
  <c r="N146" i="1"/>
  <c r="D145" i="1"/>
  <c r="N145" i="1" s="1"/>
  <c r="N144" i="1"/>
  <c r="N143" i="1"/>
  <c r="D142" i="1"/>
  <c r="N142" i="1" s="1"/>
  <c r="P141" i="1"/>
  <c r="P149" i="1" s="1"/>
  <c r="P151" i="1" s="1"/>
  <c r="O141" i="1"/>
  <c r="O149" i="1" s="1"/>
  <c r="O151" i="1" s="1"/>
  <c r="O231" i="1" s="1"/>
  <c r="D141" i="1"/>
  <c r="N141" i="1" s="1"/>
  <c r="N140" i="1"/>
  <c r="N139" i="1"/>
  <c r="D139" i="1"/>
  <c r="P138" i="1"/>
  <c r="O138" i="1"/>
  <c r="N138" i="1"/>
  <c r="N149" i="1" s="1"/>
  <c r="D138" i="1"/>
  <c r="D149" i="1" s="1"/>
  <c r="P133" i="1"/>
  <c r="O133" i="1"/>
  <c r="N132" i="1"/>
  <c r="N131" i="1"/>
  <c r="N130" i="1"/>
  <c r="D129" i="1"/>
  <c r="N129" i="1" s="1"/>
  <c r="D128" i="1"/>
  <c r="D133" i="1" s="1"/>
  <c r="P121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D78" i="1"/>
  <c r="N78" i="1" s="1"/>
  <c r="N77" i="1"/>
  <c r="N76" i="1"/>
  <c r="N75" i="1"/>
  <c r="N74" i="1"/>
  <c r="D73" i="1"/>
  <c r="D72" i="1" s="1"/>
  <c r="N61" i="1"/>
  <c r="N60" i="1"/>
  <c r="K59" i="1"/>
  <c r="J59" i="1"/>
  <c r="I59" i="1"/>
  <c r="H59" i="1"/>
  <c r="G59" i="1"/>
  <c r="F59" i="1"/>
  <c r="E59" i="1"/>
  <c r="D59" i="1"/>
  <c r="C59" i="1"/>
  <c r="N59" i="1" s="1"/>
  <c r="P58" i="1"/>
  <c r="P62" i="1" s="1"/>
  <c r="O58" i="1"/>
  <c r="K58" i="1"/>
  <c r="J58" i="1"/>
  <c r="I58" i="1"/>
  <c r="H58" i="1"/>
  <c r="G58" i="1"/>
  <c r="F58" i="1"/>
  <c r="E58" i="1"/>
  <c r="D58" i="1"/>
  <c r="C58" i="1"/>
  <c r="N58" i="1" s="1"/>
  <c r="N57" i="1"/>
  <c r="N56" i="1"/>
  <c r="N55" i="1"/>
  <c r="K54" i="1"/>
  <c r="K53" i="1" s="1"/>
  <c r="J54" i="1"/>
  <c r="I54" i="1"/>
  <c r="H54" i="1"/>
  <c r="H53" i="1" s="1"/>
  <c r="G54" i="1"/>
  <c r="G53" i="1" s="1"/>
  <c r="F54" i="1"/>
  <c r="E54" i="1"/>
  <c r="D54" i="1"/>
  <c r="D53" i="1" s="1"/>
  <c r="C54" i="1"/>
  <c r="C53" i="1" s="1"/>
  <c r="J53" i="1"/>
  <c r="I53" i="1"/>
  <c r="F53" i="1"/>
  <c r="E53" i="1"/>
  <c r="N52" i="1"/>
  <c r="N51" i="1"/>
  <c r="N50" i="1"/>
  <c r="K49" i="1"/>
  <c r="J49" i="1"/>
  <c r="I49" i="1"/>
  <c r="H49" i="1"/>
  <c r="G49" i="1"/>
  <c r="F49" i="1"/>
  <c r="E49" i="1"/>
  <c r="D49" i="1"/>
  <c r="C49" i="1"/>
  <c r="N49" i="1" s="1"/>
  <c r="N48" i="1"/>
  <c r="N47" i="1"/>
  <c r="N46" i="1"/>
  <c r="N45" i="1"/>
  <c r="K44" i="1"/>
  <c r="J44" i="1"/>
  <c r="I44" i="1"/>
  <c r="H44" i="1"/>
  <c r="G44" i="1"/>
  <c r="F44" i="1"/>
  <c r="E44" i="1"/>
  <c r="D44" i="1"/>
  <c r="N44" i="1" s="1"/>
  <c r="C44" i="1"/>
  <c r="N43" i="1"/>
  <c r="K42" i="1"/>
  <c r="J42" i="1"/>
  <c r="I42" i="1"/>
  <c r="H42" i="1"/>
  <c r="G42" i="1"/>
  <c r="F42" i="1"/>
  <c r="E42" i="1"/>
  <c r="D42" i="1"/>
  <c r="C42" i="1"/>
  <c r="N42" i="1" s="1"/>
  <c r="N41" i="1"/>
  <c r="N40" i="1"/>
  <c r="N39" i="1"/>
  <c r="N38" i="1"/>
  <c r="K37" i="1"/>
  <c r="J37" i="1"/>
  <c r="I37" i="1"/>
  <c r="H37" i="1"/>
  <c r="G37" i="1"/>
  <c r="F37" i="1"/>
  <c r="E37" i="1"/>
  <c r="D37" i="1"/>
  <c r="C37" i="1"/>
  <c r="N37" i="1" s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2" i="1" s="1"/>
  <c r="N14" i="1"/>
  <c r="N13" i="1"/>
  <c r="M12" i="1"/>
  <c r="M11" i="1" s="1"/>
  <c r="L12" i="1"/>
  <c r="K12" i="1"/>
  <c r="J12" i="1"/>
  <c r="I12" i="1"/>
  <c r="I11" i="1" s="1"/>
  <c r="I62" i="1" s="1"/>
  <c r="H12" i="1"/>
  <c r="G12" i="1"/>
  <c r="F12" i="1"/>
  <c r="E12" i="1"/>
  <c r="E11" i="1" s="1"/>
  <c r="D12" i="1"/>
  <c r="C12" i="1"/>
  <c r="O11" i="1"/>
  <c r="O62" i="1" s="1"/>
  <c r="L11" i="1"/>
  <c r="L62" i="1" s="1"/>
  <c r="K11" i="1"/>
  <c r="K62" i="1" s="1"/>
  <c r="J11" i="1"/>
  <c r="J62" i="1" s="1"/>
  <c r="H11" i="1"/>
  <c r="G11" i="1"/>
  <c r="G62" i="1" s="1"/>
  <c r="F11" i="1"/>
  <c r="F62" i="1" s="1"/>
  <c r="D11" i="1"/>
  <c r="D62" i="1" s="1"/>
  <c r="C11" i="1"/>
  <c r="C62" i="1" s="1"/>
  <c r="E62" i="1" l="1"/>
  <c r="N11" i="1"/>
  <c r="C231" i="1"/>
  <c r="E229" i="1"/>
  <c r="E231" i="1" s="1"/>
  <c r="N164" i="1"/>
  <c r="N72" i="1"/>
  <c r="N121" i="1" s="1"/>
  <c r="D121" i="1"/>
  <c r="D151" i="1" s="1"/>
  <c r="D231" i="1" s="1"/>
  <c r="H62" i="1"/>
  <c r="N62" i="1" s="1"/>
  <c r="N53" i="1"/>
  <c r="N54" i="1"/>
  <c r="N73" i="1"/>
  <c r="N128" i="1"/>
  <c r="N133" i="1" s="1"/>
  <c r="N165" i="1"/>
  <c r="E222" i="1"/>
  <c r="N222" i="1" s="1"/>
  <c r="N229" i="1" l="1"/>
  <c r="N151" i="1"/>
  <c r="N231" i="1" s="1"/>
</calcChain>
</file>

<file path=xl/sharedStrings.xml><?xml version="1.0" encoding="utf-8"?>
<sst xmlns="http://schemas.openxmlformats.org/spreadsheetml/2006/main" count="287" uniqueCount="179">
  <si>
    <t>FINANCIJSKI PLAN ZA 2020.GODINU</t>
  </si>
  <si>
    <t>PROJEKCIJA ZA 2021. I 2022. GODINU</t>
  </si>
  <si>
    <t>POSEBNI  DIO</t>
  </si>
  <si>
    <t>OSNOVNA ŠKOLA JANKA LESKOVARA PREGRADA</t>
  </si>
  <si>
    <t xml:space="preserve">PREGRADA, 11.11.2019. </t>
  </si>
  <si>
    <t>PRIHODI</t>
  </si>
  <si>
    <t>IZVORI FINANCIRANJA</t>
  </si>
  <si>
    <t>POMOĆI</t>
  </si>
  <si>
    <t>POS.NAMJ.</t>
  </si>
  <si>
    <t>VLA.PRIH</t>
  </si>
  <si>
    <t>DONAC.</t>
  </si>
  <si>
    <t>NEF.IMOV.</t>
  </si>
  <si>
    <t>ERASMUS</t>
  </si>
  <si>
    <t>ZAPOŠLJ.</t>
  </si>
  <si>
    <t>UKUPNO</t>
  </si>
  <si>
    <t>PROJEKCIJA</t>
  </si>
  <si>
    <t>KONTO</t>
  </si>
  <si>
    <t>NAZIV</t>
  </si>
  <si>
    <t>MZO-pomoći</t>
  </si>
  <si>
    <t>KZŽ.-DEC</t>
  </si>
  <si>
    <t>Dop.sr.KZŽ</t>
  </si>
  <si>
    <t>Pomoći-JLS</t>
  </si>
  <si>
    <t>Suf.cij.usl.,sl</t>
  </si>
  <si>
    <t>Vl.prihod</t>
  </si>
  <si>
    <t>Donacije</t>
  </si>
  <si>
    <t>Pro.nef.im.</t>
  </si>
  <si>
    <t>MZO I AG.</t>
  </si>
  <si>
    <t>2020.</t>
  </si>
  <si>
    <t>2021.</t>
  </si>
  <si>
    <t>2022.</t>
  </si>
  <si>
    <t>PRIHODI POSLOVANJA</t>
  </si>
  <si>
    <t>Pom.od subj.unut.op.pror.</t>
  </si>
  <si>
    <t>Tek.pom.od in.i tijela EU</t>
  </si>
  <si>
    <t>Kapi.pom od in.i tijela EU</t>
  </si>
  <si>
    <t>Tek.pom.-državni prorač.</t>
  </si>
  <si>
    <t>Tek.pom.-gradskog prorač.</t>
  </si>
  <si>
    <t>Tek.pom-općinskog prorač.</t>
  </si>
  <si>
    <t>Kap.pom.-drž.pror.</t>
  </si>
  <si>
    <t>Kap,pom.-gradsk.proračuna</t>
  </si>
  <si>
    <t>Kap.pom.-općinskog prora.</t>
  </si>
  <si>
    <t>Tek.pom.HZMO,HZZ,HZZO</t>
  </si>
  <si>
    <t>Tek.pom.izvanprorač.koris</t>
  </si>
  <si>
    <t>Tek. pom.PK iz drž. Prorač.</t>
  </si>
  <si>
    <t>Tek.pom.PK Iz nenadlež.pro..</t>
  </si>
  <si>
    <t>Kap.pom. PK-iz drž.proračun.</t>
  </si>
  <si>
    <t>Kap.pom. PK iz nenadlež.pr.</t>
  </si>
  <si>
    <t>Tek.po.iz.pror.JLP(R)S-tem. EU sr</t>
  </si>
  <si>
    <t>Tek.pom.od PK drugog pr.teme.EU</t>
  </si>
  <si>
    <t>Tek.pom.od izvan PK tem.EU sre.</t>
  </si>
  <si>
    <t>Kap.pom.iz pror.JLP(R)S tem EU</t>
  </si>
  <si>
    <t>Kap.pom.od PK drugog pror,te.EU</t>
  </si>
  <si>
    <t>Kap.pom.od izv.PK tem.EU sred.</t>
  </si>
  <si>
    <t>Tek.prij.izmeđ.PK ist.proračuna</t>
  </si>
  <si>
    <t>Kap.prij.izm.PK istog prorač.</t>
  </si>
  <si>
    <t>Tek.prij.izmeđ.PK ist.pro. tem.EU</t>
  </si>
  <si>
    <t>Kap.prij.izm.PK istog pr. Iz EU</t>
  </si>
  <si>
    <t>Prihod od imovine</t>
  </si>
  <si>
    <t>Kamate na oročena sreds.</t>
  </si>
  <si>
    <t>Kamete na depozit po viđe.</t>
  </si>
  <si>
    <t>Ostali prih.od financ.imovi.</t>
  </si>
  <si>
    <t>Prih.od zak. iznaj,imo.(stan)</t>
  </si>
  <si>
    <t>Prihodi po posebn.propisi.</t>
  </si>
  <si>
    <t>Ostali nespomenuti pihodi</t>
  </si>
  <si>
    <t>Pr.od prod.proiz.i uslu,dona.</t>
  </si>
  <si>
    <t>Pr,od prodaje roba</t>
  </si>
  <si>
    <t>Prih.od prodaje usluga</t>
  </si>
  <si>
    <t>Tek.donac.ost.sub.izvan pro</t>
  </si>
  <si>
    <t>Kap.donac.ost.sub.izv.pror.</t>
  </si>
  <si>
    <t>Prihodi iz proračuna</t>
  </si>
  <si>
    <t>Pr.za fin.rashoda poslovanja</t>
  </si>
  <si>
    <t>Prih.za nabavu nefinanc.im.</t>
  </si>
  <si>
    <t>Prih.za financi.uz.i otpl.zajma</t>
  </si>
  <si>
    <t>PRIH.OD PROD.NEF.IMOV</t>
  </si>
  <si>
    <t>Prih.od prodaje dug.imo.</t>
  </si>
  <si>
    <t>Pr.od prodaje građev.objek.</t>
  </si>
  <si>
    <t>Prih.od prod.opreme</t>
  </si>
  <si>
    <t>Prih.od prod.prijev.sredstava</t>
  </si>
  <si>
    <t>PRIMICI OD ZADUŽIVA.</t>
  </si>
  <si>
    <t>Primici od zaduživanja</t>
  </si>
  <si>
    <t>Primljeni krediti</t>
  </si>
  <si>
    <t>UKUPNO PRIHODI</t>
  </si>
  <si>
    <t>A)  RASHODI - POSTOJEĆI PROGRAMI</t>
  </si>
  <si>
    <t xml:space="preserve">Glavni program </t>
  </si>
  <si>
    <t>Program J01 1000 OSNOVNO OBRAZOVANJE - ZAKONSKI STANDARD</t>
  </si>
  <si>
    <t>Aktivnost   J01 1000 A102000 Redovni poslovi osnovnog obrazovanja</t>
  </si>
  <si>
    <t>popuniti stupac 2</t>
  </si>
  <si>
    <t>RASHODI POSLOVANJA</t>
  </si>
  <si>
    <t>Rashodi za zaposlene</t>
  </si>
  <si>
    <t>Plaće (bruto)</t>
  </si>
  <si>
    <t>Ostali rashodi za zaposlene</t>
  </si>
  <si>
    <t>Dopr.zadravstveni na plaću</t>
  </si>
  <si>
    <t>Dop.za zapošljav.na plaću</t>
  </si>
  <si>
    <t>Materijalni rashodi</t>
  </si>
  <si>
    <t>Rashodi za služb. putova.</t>
  </si>
  <si>
    <t>Nakn.za prijev.na pos.i s po.</t>
  </si>
  <si>
    <t>Seminari,tečajevi,str.ispiti</t>
  </si>
  <si>
    <t>Ost.nakn.tr.zaposlenima</t>
  </si>
  <si>
    <t>Uredski materijal</t>
  </si>
  <si>
    <t>Ost.mater.za potr.red.poslo.</t>
  </si>
  <si>
    <t>Materijal i sirovine</t>
  </si>
  <si>
    <t>Električna energija</t>
  </si>
  <si>
    <t>Plin</t>
  </si>
  <si>
    <t>Benzin</t>
  </si>
  <si>
    <t>Ost.mat.za proizv.energije</t>
  </si>
  <si>
    <t>Mater.i dije.za tek.i inv.odža.</t>
  </si>
  <si>
    <t>Sitni inventar</t>
  </si>
  <si>
    <t>Auto gume</t>
  </si>
  <si>
    <t>Služ.,radna i zaštit.odj.i obu</t>
  </si>
  <si>
    <t>Usl.telefona,telefak.,Internet</t>
  </si>
  <si>
    <t>Poštarina</t>
  </si>
  <si>
    <t xml:space="preserve">Prijevoz učenika </t>
  </si>
  <si>
    <t>Usl.tek.i inves.održavanja</t>
  </si>
  <si>
    <t>Usl.promidžbe i informiranja</t>
  </si>
  <si>
    <t>Komunalne usluge</t>
  </si>
  <si>
    <t>Zakupnine i najamnine</t>
  </si>
  <si>
    <t xml:space="preserve">Zdravstveni pregledi </t>
  </si>
  <si>
    <t>Ostale zdrav.usluge</t>
  </si>
  <si>
    <t>Autorski honorar</t>
  </si>
  <si>
    <t>Ugovor o djelu</t>
  </si>
  <si>
    <t>Ostale intelektualne usluge</t>
  </si>
  <si>
    <t>Računalne usluge</t>
  </si>
  <si>
    <t>Grafičke,tiskarske usluge</t>
  </si>
  <si>
    <t>Ostale nespomenute usluge</t>
  </si>
  <si>
    <t>Nak.tr.osoba.izvan rad.odn.</t>
  </si>
  <si>
    <t>Premije osiguranja imovine</t>
  </si>
  <si>
    <t>Premije osiguranja zaposle.</t>
  </si>
  <si>
    <t>Reprezentacija</t>
  </si>
  <si>
    <t>Članarine</t>
  </si>
  <si>
    <t>Sudske,javnobiljež.i dr.prist.</t>
  </si>
  <si>
    <t>Ostali nespom.rash.poslova.</t>
  </si>
  <si>
    <t>Financijski rashodi</t>
  </si>
  <si>
    <t>Usluge banaka i plat.prome.</t>
  </si>
  <si>
    <t>Zatezne kamate</t>
  </si>
  <si>
    <t>Ost.nespomen.financijs.rash</t>
  </si>
  <si>
    <t>UKUPNO AKTIVNOST</t>
  </si>
  <si>
    <t>Tekući projekt J01 1000 T103000 Oprema, nastavna pomagala</t>
  </si>
  <si>
    <t>RASH. ZA NEFIN.IMO.</t>
  </si>
  <si>
    <t>Rash.za naba.dug.imovi.</t>
  </si>
  <si>
    <t>Oprema</t>
  </si>
  <si>
    <t>Knjige</t>
  </si>
  <si>
    <t>Ulaganje u računalne progr.</t>
  </si>
  <si>
    <t>UKUPNO TEK.PROJEKT</t>
  </si>
  <si>
    <t>Kapitalni projekt J01 1000 K104000 Izgradnja, dogradnja, adaptacija OŠ</t>
  </si>
  <si>
    <t>Usl.tek. I investicijsk.održ.</t>
  </si>
  <si>
    <t>RAS.ZA NAB.NEF.IMOVI.</t>
  </si>
  <si>
    <t>Rash.za nabav. Dug.imo.</t>
  </si>
  <si>
    <t>Poslovni objekti</t>
  </si>
  <si>
    <t>Ostali gr.objekti (sp.dvoran)</t>
  </si>
  <si>
    <t>Rasho. za dodatna ulaga</t>
  </si>
  <si>
    <t>Dod.ulag. na građ.objekti.</t>
  </si>
  <si>
    <t>Dod.ulag. na naf.imovini</t>
  </si>
  <si>
    <t>UKUPNO KAPIT.PROJEKT</t>
  </si>
  <si>
    <t>UKUPNO DEC (stup.2)</t>
  </si>
  <si>
    <t>Napomena: Sveukupno DEC je zbroj Aktivnosi, Tekući i Kapitalni projekt i mora odgovarati prihodu u stupcu KZŽ DEC</t>
  </si>
  <si>
    <t>OSTALI RASHODI</t>
  </si>
  <si>
    <t>Program J01 1003 OSTALI RASHODI OŠ</t>
  </si>
  <si>
    <t>Aktivnost J01 1003 A102001 Ostali rashodi OŠ</t>
  </si>
  <si>
    <t>popuni stupac 1,3,4,5,6,7,8,9</t>
  </si>
  <si>
    <t>Dopr.zdravstveni na plaću</t>
  </si>
  <si>
    <t>Novčana naknada poslodavca</t>
  </si>
  <si>
    <t>Tek.pr.izm. PK istog prorač.</t>
  </si>
  <si>
    <t>Kap.pr.izm.PK istog prorač.</t>
  </si>
  <si>
    <t>Tek.pr.izm. PK istog pr.iz EU</t>
  </si>
  <si>
    <t>Kap.pr.izm.PK istog pr.iz EU</t>
  </si>
  <si>
    <t>Nak.građ.i kuć. na tem.osig. EU</t>
  </si>
  <si>
    <t xml:space="preserve">Nak. građ. I kućan. </t>
  </si>
  <si>
    <t>Tek. donac. Iz EU sredstava</t>
  </si>
  <si>
    <t>Kap. donac. Iz EU sredstava</t>
  </si>
  <si>
    <t>Kap.pomoći iu EU sredstava</t>
  </si>
  <si>
    <t>RASH.ZA NAB.NEF.IMOV.</t>
  </si>
  <si>
    <t>Rash.za nab.dugo.imovine</t>
  </si>
  <si>
    <t>Građevinski objekti</t>
  </si>
  <si>
    <t>Prijevozna sredstva</t>
  </si>
  <si>
    <t>Knjige u knjižnicama</t>
  </si>
  <si>
    <t>Dodatna ulag.na građev.objek.</t>
  </si>
  <si>
    <t>UKUPNO OSTALI RASHODI</t>
  </si>
  <si>
    <t>UKUPNI  RASHODI</t>
  </si>
  <si>
    <t>B) RASHODI - UVOĐENJE NOVIH PROGRAMA</t>
  </si>
  <si>
    <t>Dodatna ulag.na nef.imovini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</si>
</sst>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B050"/>
      <name val="Arial"/>
      <family val="2"/>
    </font>
    <font>
      <sz val="10"/>
      <color rgb="FF00B050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/>
    <xf numFmtId="3" fontId="5" fillId="0" borderId="5" xfId="0" applyNumberFormat="1" applyFont="1" applyBorder="1"/>
    <xf numFmtId="0" fontId="7" fillId="0" borderId="5" xfId="0" applyFont="1" applyBorder="1"/>
    <xf numFmtId="3" fontId="7" fillId="0" borderId="5" xfId="0" applyNumberFormat="1" applyFont="1" applyBorder="1"/>
    <xf numFmtId="3" fontId="6" fillId="0" borderId="5" xfId="0" applyNumberFormat="1" applyFont="1" applyBorder="1"/>
    <xf numFmtId="3" fontId="8" fillId="0" borderId="5" xfId="0" applyNumberFormat="1" applyFont="1" applyBorder="1"/>
    <xf numFmtId="0" fontId="0" fillId="0" borderId="0" xfId="0" applyBorder="1"/>
    <xf numFmtId="0" fontId="3" fillId="0" borderId="0" xfId="0" applyFont="1" applyBorder="1"/>
    <xf numFmtId="4" fontId="3" fillId="0" borderId="0" xfId="0" applyNumberFormat="1" applyFont="1" applyBorder="1"/>
    <xf numFmtId="4" fontId="0" fillId="0" borderId="0" xfId="0" applyNumberFormat="1" applyBorder="1"/>
    <xf numFmtId="4" fontId="0" fillId="0" borderId="0" xfId="0" applyNumberFormat="1"/>
    <xf numFmtId="0" fontId="6" fillId="0" borderId="0" xfId="0" applyFont="1"/>
    <xf numFmtId="0" fontId="5" fillId="0" borderId="0" xfId="0" applyFont="1" applyBorder="1"/>
    <xf numFmtId="0" fontId="5" fillId="0" borderId="7" xfId="0" applyFont="1" applyBorder="1"/>
    <xf numFmtId="3" fontId="5" fillId="0" borderId="7" xfId="0" applyNumberFormat="1" applyFont="1" applyBorder="1"/>
    <xf numFmtId="3" fontId="0" fillId="0" borderId="0" xfId="0" applyNumberFormat="1"/>
    <xf numFmtId="3" fontId="0" fillId="0" borderId="5" xfId="0" applyNumberFormat="1" applyBorder="1"/>
    <xf numFmtId="3" fontId="6" fillId="0" borderId="0" xfId="0" applyNumberFormat="1" applyFont="1"/>
    <xf numFmtId="3" fontId="7" fillId="0" borderId="0" xfId="0" applyNumberFormat="1" applyFont="1"/>
    <xf numFmtId="0" fontId="6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tabSelected="1" zoomScaleNormal="100" workbookViewId="0">
      <selection activeCell="C7" sqref="C7:M7"/>
    </sheetView>
  </sheetViews>
  <sheetFormatPr defaultRowHeight="12.75" x14ac:dyDescent="0.2"/>
  <cols>
    <col min="1" max="1" width="5.140625" customWidth="1"/>
    <col min="2" max="2" width="22.140625" customWidth="1"/>
    <col min="3" max="3" width="8.7109375" customWidth="1"/>
    <col min="4" max="4" width="8.140625" customWidth="1"/>
    <col min="5" max="5" width="8.85546875" customWidth="1"/>
    <col min="7" max="7" width="9.28515625" customWidth="1"/>
    <col min="8" max="9" width="8" customWidth="1"/>
    <col min="10" max="10" width="8.140625" customWidth="1"/>
    <col min="11" max="13" width="8" customWidth="1"/>
    <col min="14" max="14" width="10.85546875" customWidth="1"/>
  </cols>
  <sheetData>
    <row r="1" spans="1:16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F3" s="45" t="s">
        <v>2</v>
      </c>
      <c r="G3" s="45"/>
    </row>
    <row r="4" spans="1:16" x14ac:dyDescent="0.2">
      <c r="B4" s="46" t="s">
        <v>3</v>
      </c>
      <c r="C4" s="46"/>
      <c r="D4" s="46"/>
      <c r="E4" s="46"/>
      <c r="F4" s="46"/>
      <c r="G4" s="46"/>
      <c r="H4" s="46"/>
    </row>
    <row r="5" spans="1:16" x14ac:dyDescent="0.2">
      <c r="B5" s="1" t="s">
        <v>4</v>
      </c>
      <c r="C5" s="1"/>
      <c r="D5" s="1"/>
      <c r="E5" s="1"/>
      <c r="F5" s="1"/>
      <c r="G5" s="1"/>
      <c r="H5" s="1"/>
    </row>
    <row r="6" spans="1:16" ht="13.5" thickBot="1" x14ac:dyDescent="0.25">
      <c r="B6" t="s">
        <v>5</v>
      </c>
    </row>
    <row r="7" spans="1:16" ht="13.5" thickBot="1" x14ac:dyDescent="0.25">
      <c r="A7" s="2"/>
      <c r="B7" s="2"/>
      <c r="C7" s="40" t="s">
        <v>6</v>
      </c>
      <c r="D7" s="41"/>
      <c r="E7" s="41"/>
      <c r="F7" s="41"/>
      <c r="G7" s="41"/>
      <c r="H7" s="41"/>
      <c r="I7" s="41"/>
      <c r="J7" s="41"/>
      <c r="K7" s="41"/>
      <c r="L7" s="38"/>
      <c r="M7" s="39"/>
      <c r="N7" s="3"/>
    </row>
    <row r="8" spans="1:16" ht="13.5" thickBot="1" x14ac:dyDescent="0.25">
      <c r="A8" s="4"/>
      <c r="B8" s="4"/>
      <c r="C8" s="53"/>
      <c r="D8" s="54"/>
      <c r="E8" s="55"/>
      <c r="F8" s="56" t="s">
        <v>7</v>
      </c>
      <c r="G8" s="56" t="s">
        <v>8</v>
      </c>
      <c r="H8" s="56" t="s">
        <v>9</v>
      </c>
      <c r="I8" s="56" t="s">
        <v>10</v>
      </c>
      <c r="J8" s="56" t="s">
        <v>11</v>
      </c>
      <c r="K8" s="56" t="s">
        <v>7</v>
      </c>
      <c r="L8" s="57" t="s">
        <v>12</v>
      </c>
      <c r="M8" s="57" t="s">
        <v>13</v>
      </c>
      <c r="N8" s="5" t="s">
        <v>14</v>
      </c>
      <c r="O8" s="42" t="s">
        <v>15</v>
      </c>
      <c r="P8" s="43"/>
    </row>
    <row r="9" spans="1:16" x14ac:dyDescent="0.2">
      <c r="A9" s="6" t="s">
        <v>16</v>
      </c>
      <c r="B9" s="7" t="s">
        <v>17</v>
      </c>
      <c r="C9" s="8" t="s">
        <v>18</v>
      </c>
      <c r="D9" s="8" t="s">
        <v>19</v>
      </c>
      <c r="E9" s="8" t="s">
        <v>20</v>
      </c>
      <c r="F9" s="9" t="s">
        <v>21</v>
      </c>
      <c r="G9" s="9" t="s">
        <v>22</v>
      </c>
      <c r="H9" s="8" t="s">
        <v>23</v>
      </c>
      <c r="I9" s="8" t="s">
        <v>24</v>
      </c>
      <c r="J9" s="8" t="s">
        <v>25</v>
      </c>
      <c r="K9" s="8" t="s">
        <v>26</v>
      </c>
      <c r="L9" s="8"/>
      <c r="M9" s="8"/>
      <c r="N9" s="10" t="s">
        <v>27</v>
      </c>
      <c r="O9" s="10" t="s">
        <v>28</v>
      </c>
      <c r="P9" s="10" t="s">
        <v>29</v>
      </c>
    </row>
    <row r="10" spans="1:16" x14ac:dyDescent="0.2">
      <c r="A10" s="6"/>
      <c r="B10" s="6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/>
      <c r="M10" s="7"/>
      <c r="N10" s="7"/>
      <c r="O10" s="11"/>
      <c r="P10" s="11"/>
    </row>
    <row r="11" spans="1:16" x14ac:dyDescent="0.2">
      <c r="A11" s="12">
        <v>6</v>
      </c>
      <c r="B11" s="12" t="s">
        <v>30</v>
      </c>
      <c r="C11" s="13">
        <f t="shared" ref="C11:M11" si="0">SUM(C12+C37+C42+C44+C49)</f>
        <v>8234394</v>
      </c>
      <c r="D11" s="13">
        <f t="shared" si="0"/>
        <v>1374244</v>
      </c>
      <c r="E11" s="13">
        <f t="shared" si="0"/>
        <v>239972</v>
      </c>
      <c r="F11" s="13">
        <f t="shared" si="0"/>
        <v>88885</v>
      </c>
      <c r="G11" s="13">
        <f t="shared" si="0"/>
        <v>295050</v>
      </c>
      <c r="H11" s="13">
        <f t="shared" si="0"/>
        <v>60000</v>
      </c>
      <c r="I11" s="13">
        <f t="shared" si="0"/>
        <v>20340</v>
      </c>
      <c r="J11" s="13">
        <f t="shared" si="0"/>
        <v>0</v>
      </c>
      <c r="K11" s="13">
        <f t="shared" si="0"/>
        <v>245796</v>
      </c>
      <c r="L11" s="13">
        <f t="shared" si="0"/>
        <v>43147</v>
      </c>
      <c r="M11" s="13">
        <f t="shared" si="0"/>
        <v>0</v>
      </c>
      <c r="N11" s="13">
        <f>SUM(C11:M11)</f>
        <v>10601828</v>
      </c>
      <c r="O11" s="13">
        <f>SUM(O12+O37+O42+O44+O49)</f>
        <v>10558681</v>
      </c>
      <c r="P11" s="13">
        <v>10558681</v>
      </c>
    </row>
    <row r="12" spans="1:16" x14ac:dyDescent="0.2">
      <c r="A12" s="12">
        <v>63</v>
      </c>
      <c r="B12" s="12" t="s">
        <v>31</v>
      </c>
      <c r="C12" s="13">
        <f t="shared" ref="C12:N12" si="1">SUM(C13:C36)</f>
        <v>8234394</v>
      </c>
      <c r="D12" s="13">
        <f t="shared" si="1"/>
        <v>0</v>
      </c>
      <c r="E12" s="13">
        <f t="shared" si="1"/>
        <v>0</v>
      </c>
      <c r="F12" s="13">
        <f t="shared" si="1"/>
        <v>88885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245796</v>
      </c>
      <c r="L12" s="13">
        <f t="shared" si="1"/>
        <v>43147</v>
      </c>
      <c r="M12" s="13">
        <f t="shared" si="1"/>
        <v>0</v>
      </c>
      <c r="N12" s="13">
        <f t="shared" si="1"/>
        <v>8612222</v>
      </c>
      <c r="O12" s="13">
        <v>8569075</v>
      </c>
      <c r="P12" s="13">
        <v>8569075</v>
      </c>
    </row>
    <row r="13" spans="1:16" x14ac:dyDescent="0.2">
      <c r="A13" s="14">
        <v>63231</v>
      </c>
      <c r="B13" s="14" t="s">
        <v>32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0</v>
      </c>
      <c r="M13" s="15"/>
      <c r="N13" s="15">
        <f t="shared" ref="N13:N22" si="2">SUM(C13:K13)</f>
        <v>0</v>
      </c>
      <c r="O13" s="15"/>
      <c r="P13" s="15"/>
    </row>
    <row r="14" spans="1:16" x14ac:dyDescent="0.2">
      <c r="A14" s="14">
        <v>63241</v>
      </c>
      <c r="B14" s="14" t="s">
        <v>33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2"/>
        <v>0</v>
      </c>
      <c r="O14" s="15"/>
      <c r="P14" s="15"/>
    </row>
    <row r="15" spans="1:16" x14ac:dyDescent="0.2">
      <c r="A15" s="6">
        <v>63311</v>
      </c>
      <c r="B15" s="6" t="s">
        <v>34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2"/>
        <v>0</v>
      </c>
      <c r="O15" s="15"/>
      <c r="P15" s="15"/>
    </row>
    <row r="16" spans="1:16" x14ac:dyDescent="0.2">
      <c r="A16" s="6">
        <v>63313</v>
      </c>
      <c r="B16" s="6" t="s">
        <v>35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2"/>
        <v>0</v>
      </c>
      <c r="O16" s="15"/>
      <c r="P16" s="15"/>
    </row>
    <row r="17" spans="1:16" x14ac:dyDescent="0.2">
      <c r="A17" s="6">
        <v>63314</v>
      </c>
      <c r="B17" s="6" t="s">
        <v>36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2"/>
        <v>0</v>
      </c>
      <c r="O17" s="15"/>
      <c r="P17" s="15"/>
    </row>
    <row r="18" spans="1:16" x14ac:dyDescent="0.2">
      <c r="A18" s="6">
        <v>63321</v>
      </c>
      <c r="B18" s="6" t="s">
        <v>37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f t="shared" si="2"/>
        <v>0</v>
      </c>
      <c r="O18" s="15"/>
      <c r="P18" s="15"/>
    </row>
    <row r="19" spans="1:16" x14ac:dyDescent="0.2">
      <c r="A19" s="6">
        <v>63323</v>
      </c>
      <c r="B19" s="6" t="s">
        <v>38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2"/>
        <v>0</v>
      </c>
      <c r="O19" s="15"/>
      <c r="P19" s="15"/>
    </row>
    <row r="20" spans="1:16" x14ac:dyDescent="0.2">
      <c r="A20" s="6">
        <v>63324</v>
      </c>
      <c r="B20" s="6" t="s">
        <v>39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si="2"/>
        <v>0</v>
      </c>
      <c r="O20" s="15"/>
      <c r="P20" s="15"/>
    </row>
    <row r="21" spans="1:16" x14ac:dyDescent="0.2">
      <c r="A21" s="6">
        <v>63414</v>
      </c>
      <c r="B21" s="6" t="s">
        <v>40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2"/>
        <v>0</v>
      </c>
      <c r="O21" s="15"/>
      <c r="P21" s="15"/>
    </row>
    <row r="22" spans="1:16" x14ac:dyDescent="0.2">
      <c r="A22" s="6">
        <v>63416</v>
      </c>
      <c r="B22" s="6" t="s">
        <v>41</v>
      </c>
      <c r="C22" s="16"/>
      <c r="D22" s="16"/>
      <c r="E22" s="16"/>
      <c r="F22" s="16"/>
      <c r="G22" s="13"/>
      <c r="H22" s="16"/>
      <c r="I22" s="16"/>
      <c r="J22" s="16"/>
      <c r="K22" s="16"/>
      <c r="L22" s="16"/>
      <c r="M22" s="16"/>
      <c r="N22" s="16">
        <f t="shared" si="2"/>
        <v>0</v>
      </c>
      <c r="O22" s="15"/>
      <c r="P22" s="15"/>
    </row>
    <row r="23" spans="1:16" x14ac:dyDescent="0.2">
      <c r="A23" s="6">
        <v>63612</v>
      </c>
      <c r="B23" s="6" t="s">
        <v>42</v>
      </c>
      <c r="C23" s="16">
        <v>8234394</v>
      </c>
      <c r="D23" s="16"/>
      <c r="E23" s="16"/>
      <c r="F23" s="16"/>
      <c r="G23" s="13"/>
      <c r="H23" s="16"/>
      <c r="I23" s="16"/>
      <c r="J23" s="16"/>
      <c r="K23" s="16">
        <v>112296</v>
      </c>
      <c r="L23" s="16"/>
      <c r="M23" s="16"/>
      <c r="N23" s="16">
        <f>SUM(C23:M23)</f>
        <v>8346690</v>
      </c>
      <c r="O23" s="15"/>
      <c r="P23" s="15"/>
    </row>
    <row r="24" spans="1:16" x14ac:dyDescent="0.2">
      <c r="A24" s="6">
        <v>63613</v>
      </c>
      <c r="B24" s="6" t="s">
        <v>43</v>
      </c>
      <c r="C24" s="16"/>
      <c r="D24" s="16"/>
      <c r="E24" s="16"/>
      <c r="F24" s="16">
        <v>88885</v>
      </c>
      <c r="G24" s="13"/>
      <c r="H24" s="16"/>
      <c r="I24" s="16"/>
      <c r="J24" s="16"/>
      <c r="K24" s="16"/>
      <c r="L24" s="16"/>
      <c r="M24" s="16"/>
      <c r="N24" s="16">
        <f>SUM(C24:M24)</f>
        <v>88885</v>
      </c>
      <c r="O24" s="15"/>
      <c r="P24" s="15"/>
    </row>
    <row r="25" spans="1:16" x14ac:dyDescent="0.2">
      <c r="A25" s="6">
        <v>63622</v>
      </c>
      <c r="B25" s="6" t="s">
        <v>44</v>
      </c>
      <c r="C25" s="16"/>
      <c r="D25" s="16"/>
      <c r="E25" s="16"/>
      <c r="F25" s="16"/>
      <c r="G25" s="13"/>
      <c r="H25" s="16"/>
      <c r="I25" s="16"/>
      <c r="J25" s="16"/>
      <c r="K25" s="16">
        <v>133500</v>
      </c>
      <c r="L25" s="16"/>
      <c r="M25" s="16"/>
      <c r="N25" s="16">
        <f>SUM(C25:M25)</f>
        <v>133500</v>
      </c>
      <c r="O25" s="15"/>
      <c r="P25" s="15"/>
    </row>
    <row r="26" spans="1:16" x14ac:dyDescent="0.2">
      <c r="A26" s="6">
        <v>63623</v>
      </c>
      <c r="B26" s="6" t="s">
        <v>45</v>
      </c>
      <c r="C26" s="16"/>
      <c r="D26" s="16"/>
      <c r="E26" s="16"/>
      <c r="F26" s="16">
        <v>0</v>
      </c>
      <c r="G26" s="13"/>
      <c r="H26" s="16"/>
      <c r="I26" s="16"/>
      <c r="J26" s="16"/>
      <c r="K26" s="16"/>
      <c r="L26" s="16"/>
      <c r="M26" s="16"/>
      <c r="N26" s="16">
        <f>SUM(C26:M26)</f>
        <v>0</v>
      </c>
      <c r="O26" s="15"/>
      <c r="P26" s="15"/>
    </row>
    <row r="27" spans="1:16" x14ac:dyDescent="0.2">
      <c r="A27" s="6">
        <v>63812</v>
      </c>
      <c r="B27" s="6" t="s">
        <v>46</v>
      </c>
      <c r="C27" s="16"/>
      <c r="D27" s="16"/>
      <c r="E27" s="16"/>
      <c r="F27" s="16"/>
      <c r="G27" s="13"/>
      <c r="H27" s="16"/>
      <c r="I27" s="16"/>
      <c r="J27" s="16"/>
      <c r="K27" s="16"/>
      <c r="L27" s="16">
        <v>43147</v>
      </c>
      <c r="M27" s="16"/>
      <c r="N27" s="16">
        <f>SUM(C27:M27)</f>
        <v>43147</v>
      </c>
      <c r="O27" s="15"/>
      <c r="P27" s="15"/>
    </row>
    <row r="28" spans="1:16" x14ac:dyDescent="0.2">
      <c r="A28" s="6">
        <v>63813</v>
      </c>
      <c r="B28" s="6" t="s">
        <v>47</v>
      </c>
      <c r="C28" s="16"/>
      <c r="D28" s="16"/>
      <c r="E28" s="16"/>
      <c r="F28" s="16"/>
      <c r="G28" s="13"/>
      <c r="H28" s="16"/>
      <c r="I28" s="16"/>
      <c r="J28" s="16"/>
      <c r="K28" s="16"/>
      <c r="L28" s="16"/>
      <c r="M28" s="16"/>
      <c r="N28" s="16">
        <f t="shared" ref="N28:N36" si="3">SUM(C28:K28)</f>
        <v>0</v>
      </c>
      <c r="O28" s="15"/>
      <c r="P28" s="15"/>
    </row>
    <row r="29" spans="1:16" x14ac:dyDescent="0.2">
      <c r="A29" s="6">
        <v>63814</v>
      </c>
      <c r="B29" s="6" t="s">
        <v>48</v>
      </c>
      <c r="C29" s="16"/>
      <c r="D29" s="16"/>
      <c r="E29" s="16"/>
      <c r="F29" s="16"/>
      <c r="G29" s="13"/>
      <c r="H29" s="16"/>
      <c r="I29" s="16"/>
      <c r="J29" s="16"/>
      <c r="K29" s="16"/>
      <c r="L29" s="16"/>
      <c r="M29" s="16"/>
      <c r="N29" s="16">
        <f t="shared" si="3"/>
        <v>0</v>
      </c>
      <c r="O29" s="15"/>
      <c r="P29" s="15"/>
    </row>
    <row r="30" spans="1:16" x14ac:dyDescent="0.2">
      <c r="A30" s="6">
        <v>63822</v>
      </c>
      <c r="B30" s="6" t="s">
        <v>49</v>
      </c>
      <c r="C30" s="16"/>
      <c r="D30" s="16"/>
      <c r="E30" s="16"/>
      <c r="F30" s="16"/>
      <c r="G30" s="13"/>
      <c r="H30" s="16"/>
      <c r="I30" s="16"/>
      <c r="J30" s="16"/>
      <c r="K30" s="16"/>
      <c r="L30" s="16"/>
      <c r="M30" s="16"/>
      <c r="N30" s="16">
        <f t="shared" si="3"/>
        <v>0</v>
      </c>
      <c r="O30" s="15"/>
      <c r="P30" s="15"/>
    </row>
    <row r="31" spans="1:16" x14ac:dyDescent="0.2">
      <c r="A31" s="6">
        <v>63823</v>
      </c>
      <c r="B31" s="6" t="s">
        <v>50</v>
      </c>
      <c r="C31" s="16"/>
      <c r="D31" s="16"/>
      <c r="E31" s="16"/>
      <c r="F31" s="16"/>
      <c r="G31" s="13"/>
      <c r="H31" s="16"/>
      <c r="I31" s="16"/>
      <c r="J31" s="16"/>
      <c r="K31" s="16"/>
      <c r="L31" s="16"/>
      <c r="M31" s="16"/>
      <c r="N31" s="16">
        <f t="shared" si="3"/>
        <v>0</v>
      </c>
      <c r="O31" s="15"/>
      <c r="P31" s="15"/>
    </row>
    <row r="32" spans="1:16" x14ac:dyDescent="0.2">
      <c r="A32" s="6">
        <v>63824</v>
      </c>
      <c r="B32" s="6" t="s">
        <v>51</v>
      </c>
      <c r="C32" s="16"/>
      <c r="D32" s="16"/>
      <c r="E32" s="16"/>
      <c r="F32" s="16"/>
      <c r="G32" s="13"/>
      <c r="H32" s="16"/>
      <c r="I32" s="16"/>
      <c r="J32" s="16"/>
      <c r="K32" s="16"/>
      <c r="L32" s="16"/>
      <c r="M32" s="16"/>
      <c r="N32" s="16">
        <f t="shared" si="3"/>
        <v>0</v>
      </c>
      <c r="O32" s="15"/>
      <c r="P32" s="15"/>
    </row>
    <row r="33" spans="1:16" x14ac:dyDescent="0.2">
      <c r="A33" s="6">
        <v>63911</v>
      </c>
      <c r="B33" s="6" t="s">
        <v>52</v>
      </c>
      <c r="C33" s="16"/>
      <c r="D33" s="16"/>
      <c r="E33" s="16"/>
      <c r="F33" s="16"/>
      <c r="G33" s="13"/>
      <c r="H33" s="16"/>
      <c r="I33" s="16"/>
      <c r="J33" s="16"/>
      <c r="K33" s="16"/>
      <c r="L33" s="16"/>
      <c r="M33" s="16"/>
      <c r="N33" s="16">
        <f t="shared" si="3"/>
        <v>0</v>
      </c>
      <c r="O33" s="15"/>
      <c r="P33" s="15"/>
    </row>
    <row r="34" spans="1:16" x14ac:dyDescent="0.2">
      <c r="A34" s="6">
        <v>63921</v>
      </c>
      <c r="B34" s="6" t="s">
        <v>53</v>
      </c>
      <c r="C34" s="16"/>
      <c r="D34" s="16"/>
      <c r="E34" s="16"/>
      <c r="F34" s="16"/>
      <c r="G34" s="13"/>
      <c r="H34" s="16"/>
      <c r="I34" s="16"/>
      <c r="J34" s="16"/>
      <c r="K34" s="16"/>
      <c r="L34" s="16"/>
      <c r="M34" s="16"/>
      <c r="N34" s="16">
        <f t="shared" si="3"/>
        <v>0</v>
      </c>
      <c r="O34" s="15"/>
      <c r="P34" s="15"/>
    </row>
    <row r="35" spans="1:16" x14ac:dyDescent="0.2">
      <c r="A35" s="6">
        <v>63931</v>
      </c>
      <c r="B35" s="6" t="s">
        <v>54</v>
      </c>
      <c r="C35" s="16"/>
      <c r="D35" s="16"/>
      <c r="E35" s="16"/>
      <c r="F35" s="16"/>
      <c r="G35" s="13"/>
      <c r="H35" s="16"/>
      <c r="I35" s="16"/>
      <c r="J35" s="16"/>
      <c r="K35" s="16"/>
      <c r="L35" s="16"/>
      <c r="M35" s="16"/>
      <c r="N35" s="16">
        <f t="shared" si="3"/>
        <v>0</v>
      </c>
      <c r="O35" s="15"/>
      <c r="P35" s="15"/>
    </row>
    <row r="36" spans="1:16" x14ac:dyDescent="0.2">
      <c r="A36" s="6">
        <v>63941</v>
      </c>
      <c r="B36" s="6" t="s">
        <v>55</v>
      </c>
      <c r="C36" s="16"/>
      <c r="D36" s="16"/>
      <c r="E36" s="16"/>
      <c r="F36" s="16"/>
      <c r="G36" s="13"/>
      <c r="H36" s="16"/>
      <c r="I36" s="16"/>
      <c r="J36" s="16"/>
      <c r="K36" s="16"/>
      <c r="L36" s="16"/>
      <c r="M36" s="16"/>
      <c r="N36" s="16">
        <f t="shared" si="3"/>
        <v>0</v>
      </c>
      <c r="O36" s="15"/>
      <c r="P36" s="15"/>
    </row>
    <row r="37" spans="1:16" x14ac:dyDescent="0.2">
      <c r="A37" s="12">
        <v>64</v>
      </c>
      <c r="B37" s="12" t="s">
        <v>56</v>
      </c>
      <c r="C37" s="13">
        <f>SUM(C38:C41)</f>
        <v>0</v>
      </c>
      <c r="D37" s="13">
        <f t="shared" ref="D37:K37" si="4">SUM(D38:D41)</f>
        <v>0</v>
      </c>
      <c r="E37" s="13">
        <f t="shared" si="4"/>
        <v>0</v>
      </c>
      <c r="F37" s="13">
        <f t="shared" si="4"/>
        <v>0</v>
      </c>
      <c r="G37" s="13">
        <f t="shared" si="4"/>
        <v>8</v>
      </c>
      <c r="H37" s="13">
        <f t="shared" si="4"/>
        <v>0</v>
      </c>
      <c r="I37" s="13">
        <f t="shared" si="4"/>
        <v>0</v>
      </c>
      <c r="J37" s="13">
        <f t="shared" si="4"/>
        <v>0</v>
      </c>
      <c r="K37" s="13">
        <f t="shared" si="4"/>
        <v>0</v>
      </c>
      <c r="L37" s="13"/>
      <c r="M37" s="13"/>
      <c r="N37" s="17">
        <f>SUM(C37:M37)</f>
        <v>8</v>
      </c>
      <c r="O37" s="13">
        <v>8</v>
      </c>
      <c r="P37" s="13"/>
    </row>
    <row r="38" spans="1:16" x14ac:dyDescent="0.2">
      <c r="A38" s="6">
        <v>64131</v>
      </c>
      <c r="B38" s="6" t="s">
        <v>57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>
        <f>SUM(C38:K38)</f>
        <v>0</v>
      </c>
      <c r="O38" s="15"/>
      <c r="P38" s="15"/>
    </row>
    <row r="39" spans="1:16" x14ac:dyDescent="0.2">
      <c r="A39" s="6">
        <v>64132</v>
      </c>
      <c r="B39" s="6" t="s">
        <v>58</v>
      </c>
      <c r="C39" s="16"/>
      <c r="D39" s="16"/>
      <c r="E39" s="16"/>
      <c r="F39" s="16"/>
      <c r="G39" s="16">
        <v>8</v>
      </c>
      <c r="H39" s="16"/>
      <c r="I39" s="16"/>
      <c r="J39" s="16"/>
      <c r="K39" s="16"/>
      <c r="L39" s="16"/>
      <c r="M39" s="16"/>
      <c r="N39" s="16">
        <f>SUM(C39:K39)</f>
        <v>8</v>
      </c>
      <c r="O39" s="15"/>
      <c r="P39" s="15"/>
    </row>
    <row r="40" spans="1:16" x14ac:dyDescent="0.2">
      <c r="A40" s="6">
        <v>64199</v>
      </c>
      <c r="B40" s="6" t="s">
        <v>59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>
        <f>SUM(C40:K40)</f>
        <v>0</v>
      </c>
      <c r="O40" s="15"/>
      <c r="P40" s="15"/>
    </row>
    <row r="41" spans="1:16" x14ac:dyDescent="0.2">
      <c r="A41" s="6">
        <v>64229</v>
      </c>
      <c r="B41" s="6" t="s">
        <v>60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>
        <f>SUM(C41:K41)</f>
        <v>0</v>
      </c>
      <c r="O41" s="15"/>
      <c r="P41" s="15"/>
    </row>
    <row r="42" spans="1:16" x14ac:dyDescent="0.2">
      <c r="A42" s="12">
        <v>65</v>
      </c>
      <c r="B42" s="12" t="s">
        <v>61</v>
      </c>
      <c r="C42" s="13">
        <f t="shared" ref="C42:K42" si="5">SUM(C43+S43)</f>
        <v>0</v>
      </c>
      <c r="D42" s="13">
        <f t="shared" si="5"/>
        <v>0</v>
      </c>
      <c r="E42" s="13">
        <f t="shared" si="5"/>
        <v>0</v>
      </c>
      <c r="F42" s="13">
        <f t="shared" si="5"/>
        <v>0</v>
      </c>
      <c r="G42" s="13">
        <f t="shared" si="5"/>
        <v>295042</v>
      </c>
      <c r="H42" s="13">
        <f t="shared" si="5"/>
        <v>0</v>
      </c>
      <c r="I42" s="13">
        <f t="shared" si="5"/>
        <v>0</v>
      </c>
      <c r="J42" s="13">
        <f t="shared" si="5"/>
        <v>0</v>
      </c>
      <c r="K42" s="13">
        <f t="shared" si="5"/>
        <v>0</v>
      </c>
      <c r="L42" s="13"/>
      <c r="M42" s="13"/>
      <c r="N42" s="17">
        <f t="shared" ref="N42:N56" si="6">SUM(C42:M42)</f>
        <v>295042</v>
      </c>
      <c r="O42" s="13">
        <v>295042</v>
      </c>
      <c r="P42" s="13">
        <v>295042</v>
      </c>
    </row>
    <row r="43" spans="1:16" x14ac:dyDescent="0.2">
      <c r="A43" s="6">
        <v>65269</v>
      </c>
      <c r="B43" s="6" t="s">
        <v>62</v>
      </c>
      <c r="C43" s="16"/>
      <c r="D43" s="16"/>
      <c r="E43" s="16"/>
      <c r="F43" s="16"/>
      <c r="G43" s="16">
        <v>295042</v>
      </c>
      <c r="H43" s="16"/>
      <c r="I43" s="16"/>
      <c r="J43" s="16"/>
      <c r="K43" s="16"/>
      <c r="L43" s="16"/>
      <c r="M43" s="16"/>
      <c r="N43" s="16">
        <f t="shared" si="6"/>
        <v>295042</v>
      </c>
      <c r="O43" s="15"/>
      <c r="P43" s="15"/>
    </row>
    <row r="44" spans="1:16" x14ac:dyDescent="0.2">
      <c r="A44" s="12">
        <v>66</v>
      </c>
      <c r="B44" s="12" t="s">
        <v>63</v>
      </c>
      <c r="C44" s="13">
        <f>SUM(C45:C48)</f>
        <v>0</v>
      </c>
      <c r="D44" s="13">
        <f t="shared" ref="D44:K44" si="7">SUM(D45:D48)</f>
        <v>0</v>
      </c>
      <c r="E44" s="13">
        <f t="shared" si="7"/>
        <v>0</v>
      </c>
      <c r="F44" s="13">
        <f t="shared" si="7"/>
        <v>0</v>
      </c>
      <c r="G44" s="13">
        <f t="shared" si="7"/>
        <v>0</v>
      </c>
      <c r="H44" s="13">
        <f t="shared" si="7"/>
        <v>60000</v>
      </c>
      <c r="I44" s="13">
        <f t="shared" si="7"/>
        <v>20340</v>
      </c>
      <c r="J44" s="13">
        <f t="shared" si="7"/>
        <v>0</v>
      </c>
      <c r="K44" s="13">
        <f t="shared" si="7"/>
        <v>0</v>
      </c>
      <c r="L44" s="13"/>
      <c r="M44" s="13"/>
      <c r="N44" s="17">
        <f t="shared" si="6"/>
        <v>80340</v>
      </c>
      <c r="O44" s="13">
        <v>80340</v>
      </c>
      <c r="P44" s="13">
        <v>80340</v>
      </c>
    </row>
    <row r="45" spans="1:16" x14ac:dyDescent="0.2">
      <c r="A45" s="6">
        <v>66142</v>
      </c>
      <c r="B45" s="6" t="s">
        <v>64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f t="shared" si="6"/>
        <v>0</v>
      </c>
      <c r="O45" s="15"/>
      <c r="P45" s="15"/>
    </row>
    <row r="46" spans="1:16" x14ac:dyDescent="0.2">
      <c r="A46" s="6">
        <v>66151</v>
      </c>
      <c r="B46" s="6" t="s">
        <v>65</v>
      </c>
      <c r="C46" s="16"/>
      <c r="D46" s="16"/>
      <c r="E46" s="16"/>
      <c r="F46" s="16"/>
      <c r="G46" s="16"/>
      <c r="H46" s="16">
        <v>60000</v>
      </c>
      <c r="I46" s="16"/>
      <c r="J46" s="16"/>
      <c r="K46" s="16"/>
      <c r="L46" s="16"/>
      <c r="M46" s="16"/>
      <c r="N46" s="16">
        <f t="shared" si="6"/>
        <v>60000</v>
      </c>
      <c r="O46" s="15"/>
      <c r="P46" s="15"/>
    </row>
    <row r="47" spans="1:16" x14ac:dyDescent="0.2">
      <c r="A47" s="6">
        <v>66314</v>
      </c>
      <c r="B47" s="6" t="s">
        <v>66</v>
      </c>
      <c r="C47" s="16"/>
      <c r="D47" s="16"/>
      <c r="E47" s="16"/>
      <c r="F47" s="16"/>
      <c r="G47" s="16"/>
      <c r="H47" s="16"/>
      <c r="I47" s="16">
        <v>15340</v>
      </c>
      <c r="J47" s="16"/>
      <c r="K47" s="16"/>
      <c r="L47" s="16"/>
      <c r="M47" s="16"/>
      <c r="N47" s="16">
        <f t="shared" si="6"/>
        <v>15340</v>
      </c>
      <c r="O47" s="15"/>
      <c r="P47" s="15"/>
    </row>
    <row r="48" spans="1:16" x14ac:dyDescent="0.2">
      <c r="A48" s="6">
        <v>66324</v>
      </c>
      <c r="B48" s="6" t="s">
        <v>67</v>
      </c>
      <c r="C48" s="16"/>
      <c r="D48" s="16"/>
      <c r="E48" s="16"/>
      <c r="F48" s="16"/>
      <c r="G48" s="16"/>
      <c r="H48" s="16"/>
      <c r="I48" s="16">
        <v>5000</v>
      </c>
      <c r="J48" s="16"/>
      <c r="K48" s="16"/>
      <c r="L48" s="16"/>
      <c r="M48" s="16"/>
      <c r="N48" s="16">
        <f t="shared" si="6"/>
        <v>5000</v>
      </c>
      <c r="O48" s="15"/>
      <c r="P48" s="15"/>
    </row>
    <row r="49" spans="1:16" x14ac:dyDescent="0.2">
      <c r="A49" s="12">
        <v>67</v>
      </c>
      <c r="B49" s="12" t="s">
        <v>68</v>
      </c>
      <c r="C49" s="13">
        <f>SUM(C50:C52)</f>
        <v>0</v>
      </c>
      <c r="D49" s="13">
        <f t="shared" ref="D49:K49" si="8">SUM(D50:D52)</f>
        <v>1374244</v>
      </c>
      <c r="E49" s="13">
        <f t="shared" si="8"/>
        <v>239972</v>
      </c>
      <c r="F49" s="13">
        <f t="shared" si="8"/>
        <v>0</v>
      </c>
      <c r="G49" s="13">
        <f t="shared" si="8"/>
        <v>0</v>
      </c>
      <c r="H49" s="13">
        <f t="shared" si="8"/>
        <v>0</v>
      </c>
      <c r="I49" s="13">
        <f t="shared" si="8"/>
        <v>0</v>
      </c>
      <c r="J49" s="13">
        <f t="shared" si="8"/>
        <v>0</v>
      </c>
      <c r="K49" s="13">
        <f t="shared" si="8"/>
        <v>0</v>
      </c>
      <c r="L49" s="13"/>
      <c r="M49" s="13"/>
      <c r="N49" s="17">
        <f t="shared" si="6"/>
        <v>1614216</v>
      </c>
      <c r="O49" s="13">
        <v>1614216</v>
      </c>
      <c r="P49" s="13">
        <v>1614216</v>
      </c>
    </row>
    <row r="50" spans="1:16" x14ac:dyDescent="0.2">
      <c r="A50" s="6">
        <v>67111</v>
      </c>
      <c r="B50" s="6" t="s">
        <v>69</v>
      </c>
      <c r="C50" s="16"/>
      <c r="D50" s="16">
        <v>1241193</v>
      </c>
      <c r="E50" s="16">
        <v>139972</v>
      </c>
      <c r="F50" s="16"/>
      <c r="G50" s="16"/>
      <c r="H50" s="16"/>
      <c r="I50" s="16"/>
      <c r="J50" s="16"/>
      <c r="K50" s="16"/>
      <c r="L50" s="16"/>
      <c r="M50" s="16"/>
      <c r="N50" s="16">
        <f t="shared" si="6"/>
        <v>1381165</v>
      </c>
      <c r="O50" s="15"/>
      <c r="P50" s="15"/>
    </row>
    <row r="51" spans="1:16" x14ac:dyDescent="0.2">
      <c r="A51" s="6">
        <v>67121</v>
      </c>
      <c r="B51" s="6" t="s">
        <v>70</v>
      </c>
      <c r="C51" s="16"/>
      <c r="D51" s="16">
        <v>133051</v>
      </c>
      <c r="E51" s="16">
        <v>100000</v>
      </c>
      <c r="F51" s="16"/>
      <c r="G51" s="16"/>
      <c r="H51" s="16"/>
      <c r="I51" s="16"/>
      <c r="J51" s="16"/>
      <c r="K51" s="16"/>
      <c r="L51" s="16"/>
      <c r="M51" s="16"/>
      <c r="N51" s="16">
        <f t="shared" si="6"/>
        <v>233051</v>
      </c>
      <c r="O51" s="15"/>
      <c r="P51" s="15"/>
    </row>
    <row r="52" spans="1:16" x14ac:dyDescent="0.2">
      <c r="A52" s="6">
        <v>67141</v>
      </c>
      <c r="B52" s="6" t="s">
        <v>71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>
        <f t="shared" si="6"/>
        <v>0</v>
      </c>
      <c r="O52" s="15"/>
      <c r="P52" s="15"/>
    </row>
    <row r="53" spans="1:16" x14ac:dyDescent="0.2">
      <c r="A53" s="12">
        <v>7</v>
      </c>
      <c r="B53" s="12" t="s">
        <v>72</v>
      </c>
      <c r="C53" s="13">
        <f t="shared" ref="C53:K53" si="9">SUM(C54+R54)</f>
        <v>0</v>
      </c>
      <c r="D53" s="13">
        <f t="shared" si="9"/>
        <v>0</v>
      </c>
      <c r="E53" s="13">
        <f t="shared" si="9"/>
        <v>0</v>
      </c>
      <c r="F53" s="13">
        <f t="shared" si="9"/>
        <v>0</v>
      </c>
      <c r="G53" s="13">
        <f t="shared" si="9"/>
        <v>0</v>
      </c>
      <c r="H53" s="13">
        <f t="shared" si="9"/>
        <v>0</v>
      </c>
      <c r="I53" s="13">
        <f t="shared" si="9"/>
        <v>0</v>
      </c>
      <c r="J53" s="13">
        <f t="shared" si="9"/>
        <v>7000</v>
      </c>
      <c r="K53" s="13">
        <f t="shared" si="9"/>
        <v>0</v>
      </c>
      <c r="L53" s="13"/>
      <c r="M53" s="13"/>
      <c r="N53" s="17">
        <f t="shared" si="6"/>
        <v>7000</v>
      </c>
      <c r="O53" s="13">
        <v>7000</v>
      </c>
      <c r="P53" s="13">
        <v>7000</v>
      </c>
    </row>
    <row r="54" spans="1:16" x14ac:dyDescent="0.2">
      <c r="A54" s="12">
        <v>72</v>
      </c>
      <c r="B54" s="12" t="s">
        <v>73</v>
      </c>
      <c r="C54" s="13">
        <f>SUM(C55:C57)</f>
        <v>0</v>
      </c>
      <c r="D54" s="13">
        <f t="shared" ref="D54:K54" si="10">SUM(D55:D57)</f>
        <v>0</v>
      </c>
      <c r="E54" s="13">
        <f t="shared" si="10"/>
        <v>0</v>
      </c>
      <c r="F54" s="13">
        <f t="shared" si="10"/>
        <v>0</v>
      </c>
      <c r="G54" s="13">
        <f t="shared" si="10"/>
        <v>0</v>
      </c>
      <c r="H54" s="13">
        <f t="shared" si="10"/>
        <v>0</v>
      </c>
      <c r="I54" s="13">
        <f t="shared" si="10"/>
        <v>0</v>
      </c>
      <c r="J54" s="13">
        <f t="shared" si="10"/>
        <v>7000</v>
      </c>
      <c r="K54" s="13">
        <f t="shared" si="10"/>
        <v>0</v>
      </c>
      <c r="L54" s="13"/>
      <c r="M54" s="13"/>
      <c r="N54" s="17">
        <f t="shared" si="6"/>
        <v>7000</v>
      </c>
      <c r="O54" s="13"/>
      <c r="P54" s="13"/>
    </row>
    <row r="55" spans="1:16" x14ac:dyDescent="0.2">
      <c r="A55" s="6">
        <v>72129</v>
      </c>
      <c r="B55" s="6" t="s">
        <v>74</v>
      </c>
      <c r="C55" s="16"/>
      <c r="D55" s="16"/>
      <c r="E55" s="16"/>
      <c r="F55" s="16"/>
      <c r="G55" s="16"/>
      <c r="H55" s="16"/>
      <c r="I55" s="16"/>
      <c r="J55" s="16">
        <v>7000</v>
      </c>
      <c r="K55" s="16">
        <v>0</v>
      </c>
      <c r="L55" s="16"/>
      <c r="M55" s="16"/>
      <c r="N55" s="16">
        <f t="shared" si="6"/>
        <v>7000</v>
      </c>
      <c r="O55" s="15"/>
      <c r="P55" s="15"/>
    </row>
    <row r="56" spans="1:16" x14ac:dyDescent="0.2">
      <c r="A56" s="6">
        <v>72273</v>
      </c>
      <c r="B56" s="6" t="s">
        <v>75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>
        <f t="shared" si="6"/>
        <v>0</v>
      </c>
      <c r="O56" s="15"/>
      <c r="P56" s="15"/>
    </row>
    <row r="57" spans="1:16" x14ac:dyDescent="0.2">
      <c r="A57" s="6">
        <v>72319</v>
      </c>
      <c r="B57" s="6" t="s">
        <v>76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f t="shared" ref="N57:N62" si="11">SUM(C57:M57)</f>
        <v>0</v>
      </c>
      <c r="O57" s="15"/>
      <c r="P57" s="15"/>
    </row>
    <row r="58" spans="1:16" x14ac:dyDescent="0.2">
      <c r="A58" s="12">
        <v>8</v>
      </c>
      <c r="B58" s="12" t="s">
        <v>77</v>
      </c>
      <c r="C58" s="13">
        <f t="shared" ref="C58:K58" si="12">SUM(C59+S59)</f>
        <v>0</v>
      </c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/>
      <c r="M58" s="13"/>
      <c r="N58" s="16">
        <f t="shared" si="11"/>
        <v>0</v>
      </c>
      <c r="O58" s="13">
        <f t="shared" ref="O58:P58" si="13">SUM(O59+AC59)</f>
        <v>0</v>
      </c>
      <c r="P58" s="13">
        <f t="shared" si="13"/>
        <v>0</v>
      </c>
    </row>
    <row r="59" spans="1:16" x14ac:dyDescent="0.2">
      <c r="A59" s="12">
        <v>84</v>
      </c>
      <c r="B59" s="12" t="s">
        <v>78</v>
      </c>
      <c r="C59" s="13">
        <f t="shared" ref="C59:K59" si="14">SUM(C60+R60)</f>
        <v>0</v>
      </c>
      <c r="D59" s="13">
        <f t="shared" si="14"/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/>
      <c r="M59" s="13"/>
      <c r="N59" s="16">
        <f t="shared" si="11"/>
        <v>0</v>
      </c>
      <c r="O59" s="13"/>
      <c r="P59" s="13"/>
    </row>
    <row r="60" spans="1:16" x14ac:dyDescent="0.2">
      <c r="A60" s="6">
        <v>84221</v>
      </c>
      <c r="B60" s="6" t="s">
        <v>79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>
        <f t="shared" si="11"/>
        <v>0</v>
      </c>
      <c r="O60" s="15"/>
      <c r="P60" s="15"/>
    </row>
    <row r="61" spans="1:16" x14ac:dyDescent="0.2">
      <c r="A61" s="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>
        <f t="shared" si="11"/>
        <v>0</v>
      </c>
      <c r="O61" s="15"/>
      <c r="P61" s="15"/>
    </row>
    <row r="62" spans="1:16" x14ac:dyDescent="0.2">
      <c r="A62" s="6"/>
      <c r="B62" s="12" t="s">
        <v>80</v>
      </c>
      <c r="C62" s="13">
        <f t="shared" ref="C62:P62" si="15">SUM(C11+C53+C58)</f>
        <v>8234394</v>
      </c>
      <c r="D62" s="13">
        <f t="shared" si="15"/>
        <v>1374244</v>
      </c>
      <c r="E62" s="13">
        <f t="shared" si="15"/>
        <v>239972</v>
      </c>
      <c r="F62" s="13">
        <f t="shared" si="15"/>
        <v>88885</v>
      </c>
      <c r="G62" s="13">
        <f t="shared" si="15"/>
        <v>295050</v>
      </c>
      <c r="H62" s="13">
        <f t="shared" si="15"/>
        <v>60000</v>
      </c>
      <c r="I62" s="13">
        <f t="shared" si="15"/>
        <v>20340</v>
      </c>
      <c r="J62" s="13">
        <f t="shared" si="15"/>
        <v>7000</v>
      </c>
      <c r="K62" s="13">
        <f t="shared" si="15"/>
        <v>245796</v>
      </c>
      <c r="L62" s="13">
        <f t="shared" si="15"/>
        <v>43147</v>
      </c>
      <c r="M62" s="13">
        <v>0</v>
      </c>
      <c r="N62" s="17">
        <f t="shared" si="11"/>
        <v>10608828</v>
      </c>
      <c r="O62" s="13">
        <f t="shared" si="15"/>
        <v>10565681</v>
      </c>
      <c r="P62" s="13">
        <f t="shared" si="15"/>
        <v>10565681</v>
      </c>
    </row>
    <row r="63" spans="1:16" x14ac:dyDescent="0.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22"/>
      <c r="P63" s="22"/>
    </row>
    <row r="64" spans="1:16" x14ac:dyDescent="0.2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8"/>
    </row>
    <row r="65" spans="1:17" x14ac:dyDescent="0.2">
      <c r="A65" s="49" t="s">
        <v>81</v>
      </c>
      <c r="B65" s="50"/>
      <c r="C65" s="50"/>
      <c r="D65" s="23"/>
      <c r="E65" s="23"/>
      <c r="F65" s="23"/>
      <c r="G65" s="24"/>
      <c r="H65" s="24"/>
      <c r="I65" s="24"/>
      <c r="J65" s="24"/>
      <c r="K65" s="24"/>
      <c r="L65" s="24"/>
      <c r="M65" s="24"/>
      <c r="N65" s="18"/>
    </row>
    <row r="66" spans="1:17" x14ac:dyDescent="0.2">
      <c r="A66" s="23"/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18"/>
    </row>
    <row r="67" spans="1:17" x14ac:dyDescent="0.2">
      <c r="A67" s="23"/>
      <c r="B67" s="51" t="s">
        <v>82</v>
      </c>
      <c r="C67" s="51"/>
      <c r="D67" s="23"/>
      <c r="E67" s="23"/>
      <c r="F67" s="23"/>
      <c r="G67" s="24"/>
      <c r="H67" s="24"/>
      <c r="I67" s="24"/>
      <c r="J67" s="24"/>
      <c r="K67" s="24"/>
      <c r="L67" s="24"/>
      <c r="M67" s="24"/>
      <c r="N67" s="18"/>
    </row>
    <row r="68" spans="1:17" x14ac:dyDescent="0.2">
      <c r="A68" s="23"/>
      <c r="B68" s="51" t="s">
        <v>83</v>
      </c>
      <c r="C68" s="52"/>
      <c r="D68" s="52"/>
      <c r="E68" s="52"/>
      <c r="F68" s="52"/>
      <c r="G68" s="24"/>
      <c r="H68" s="24"/>
      <c r="I68" s="24"/>
      <c r="J68" s="24"/>
      <c r="K68" s="24"/>
      <c r="L68" s="24"/>
      <c r="M68" s="24"/>
      <c r="N68" s="18"/>
    </row>
    <row r="69" spans="1:17" x14ac:dyDescent="0.2">
      <c r="A69" s="23"/>
      <c r="B69" s="4" t="s">
        <v>84</v>
      </c>
      <c r="C69" s="4"/>
      <c r="D69" s="4"/>
      <c r="E69" s="4"/>
      <c r="F69" s="23"/>
      <c r="G69" s="24"/>
      <c r="H69" s="24"/>
      <c r="I69" s="24"/>
      <c r="J69" s="24"/>
      <c r="K69" s="24"/>
      <c r="L69" s="24"/>
      <c r="M69" s="24"/>
      <c r="N69" s="18"/>
    </row>
    <row r="70" spans="1:17" x14ac:dyDescent="0.2">
      <c r="A70" s="23"/>
      <c r="B70" s="23" t="s">
        <v>85</v>
      </c>
      <c r="C70" s="23"/>
      <c r="D70" s="23"/>
      <c r="E70" s="23"/>
      <c r="F70" s="23"/>
      <c r="G70" s="24"/>
      <c r="H70" s="24"/>
      <c r="I70" s="24"/>
      <c r="J70" s="24"/>
      <c r="K70" s="24"/>
      <c r="L70" s="24"/>
      <c r="M70" s="24"/>
      <c r="N70" s="18"/>
    </row>
    <row r="71" spans="1:17" x14ac:dyDescent="0.2">
      <c r="A71" s="23"/>
      <c r="B71" s="23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18"/>
    </row>
    <row r="72" spans="1:17" x14ac:dyDescent="0.2">
      <c r="A72" s="25">
        <v>3</v>
      </c>
      <c r="B72" s="25" t="s">
        <v>86</v>
      </c>
      <c r="C72" s="26"/>
      <c r="D72" s="26">
        <f>SUM(D73+D78+D116)</f>
        <v>1241193.2399999998</v>
      </c>
      <c r="E72" s="26"/>
      <c r="F72" s="26"/>
      <c r="G72" s="26"/>
      <c r="H72" s="26"/>
      <c r="I72" s="26"/>
      <c r="J72" s="26"/>
      <c r="K72" s="26"/>
      <c r="L72" s="26"/>
      <c r="M72" s="26"/>
      <c r="N72" s="26">
        <f t="shared" ref="N72:N119" si="16">SUM(D72+F72)</f>
        <v>1241193.2399999998</v>
      </c>
      <c r="O72" s="26">
        <v>1241193</v>
      </c>
      <c r="P72" s="26">
        <v>1241193</v>
      </c>
    </row>
    <row r="73" spans="1:17" x14ac:dyDescent="0.2">
      <c r="A73" s="12">
        <v>31</v>
      </c>
      <c r="B73" s="12" t="s">
        <v>87</v>
      </c>
      <c r="C73" s="13"/>
      <c r="D73" s="13">
        <f>SUM(D74:D77)</f>
        <v>0</v>
      </c>
      <c r="E73" s="13"/>
      <c r="F73" s="13"/>
      <c r="G73" s="13"/>
      <c r="H73" s="13"/>
      <c r="I73" s="13"/>
      <c r="J73" s="13"/>
      <c r="K73" s="13"/>
      <c r="L73" s="13"/>
      <c r="M73" s="13"/>
      <c r="N73" s="13">
        <f t="shared" si="16"/>
        <v>0</v>
      </c>
      <c r="O73" s="13"/>
      <c r="P73" s="13">
        <v>0</v>
      </c>
    </row>
    <row r="74" spans="1:17" x14ac:dyDescent="0.2">
      <c r="A74" s="6">
        <v>31111</v>
      </c>
      <c r="B74" s="6" t="s">
        <v>88</v>
      </c>
      <c r="C74" s="16"/>
      <c r="D74" s="16"/>
      <c r="E74" s="16"/>
      <c r="F74" s="16"/>
      <c r="G74" s="13"/>
      <c r="H74" s="13"/>
      <c r="I74" s="13"/>
      <c r="J74" s="13"/>
      <c r="K74" s="13"/>
      <c r="L74" s="13"/>
      <c r="M74" s="13"/>
      <c r="N74" s="15">
        <f t="shared" si="16"/>
        <v>0</v>
      </c>
      <c r="O74" s="16"/>
      <c r="P74" s="16"/>
    </row>
    <row r="75" spans="1:17" x14ac:dyDescent="0.2">
      <c r="A75" s="6">
        <v>31219</v>
      </c>
      <c r="B75" s="6" t="s">
        <v>89</v>
      </c>
      <c r="C75" s="16"/>
      <c r="D75" s="16"/>
      <c r="E75" s="16"/>
      <c r="F75" s="16"/>
      <c r="G75" s="13"/>
      <c r="H75" s="13"/>
      <c r="I75" s="13"/>
      <c r="J75" s="13"/>
      <c r="K75" s="13"/>
      <c r="L75" s="13"/>
      <c r="M75" s="13"/>
      <c r="N75" s="15">
        <f t="shared" si="16"/>
        <v>0</v>
      </c>
      <c r="O75" s="16"/>
      <c r="P75" s="16"/>
    </row>
    <row r="76" spans="1:17" x14ac:dyDescent="0.2">
      <c r="A76" s="6">
        <v>31321</v>
      </c>
      <c r="B76" s="6" t="s">
        <v>90</v>
      </c>
      <c r="C76" s="16"/>
      <c r="D76" s="16"/>
      <c r="E76" s="16"/>
      <c r="F76" s="16"/>
      <c r="G76" s="13"/>
      <c r="H76" s="13"/>
      <c r="I76" s="13"/>
      <c r="J76" s="13"/>
      <c r="K76" s="13"/>
      <c r="L76" s="13"/>
      <c r="M76" s="13"/>
      <c r="N76" s="15">
        <f t="shared" si="16"/>
        <v>0</v>
      </c>
      <c r="O76" s="16"/>
      <c r="P76" s="16"/>
    </row>
    <row r="77" spans="1:17" x14ac:dyDescent="0.2">
      <c r="A77" s="6">
        <v>31332</v>
      </c>
      <c r="B77" s="6" t="s">
        <v>91</v>
      </c>
      <c r="C77" s="16"/>
      <c r="D77" s="16"/>
      <c r="E77" s="16"/>
      <c r="F77" s="16"/>
      <c r="G77" s="13"/>
      <c r="H77" s="13"/>
      <c r="I77" s="13"/>
      <c r="J77" s="13"/>
      <c r="K77" s="13"/>
      <c r="L77" s="13"/>
      <c r="M77" s="13"/>
      <c r="N77" s="15">
        <f t="shared" si="16"/>
        <v>0</v>
      </c>
      <c r="O77" s="16"/>
      <c r="P77" s="16"/>
    </row>
    <row r="78" spans="1:17" x14ac:dyDescent="0.2">
      <c r="A78" s="12">
        <v>32</v>
      </c>
      <c r="B78" s="12" t="s">
        <v>92</v>
      </c>
      <c r="C78" s="13"/>
      <c r="D78" s="13">
        <f>SUM(D79:D115)</f>
        <v>1236043.2399999998</v>
      </c>
      <c r="E78" s="13"/>
      <c r="F78" s="13"/>
      <c r="G78" s="13"/>
      <c r="H78" s="13"/>
      <c r="I78" s="13"/>
      <c r="J78" s="13"/>
      <c r="K78" s="13"/>
      <c r="L78" s="13"/>
      <c r="M78" s="13"/>
      <c r="N78" s="13">
        <f t="shared" si="16"/>
        <v>1236043.2399999998</v>
      </c>
      <c r="O78" s="13">
        <v>1236043</v>
      </c>
      <c r="P78" s="13">
        <v>1236043</v>
      </c>
    </row>
    <row r="79" spans="1:17" x14ac:dyDescent="0.2">
      <c r="A79" s="6">
        <v>32119</v>
      </c>
      <c r="B79" s="6" t="s">
        <v>93</v>
      </c>
      <c r="C79" s="16"/>
      <c r="D79" s="16">
        <v>46350</v>
      </c>
      <c r="E79" s="16"/>
      <c r="F79" s="16"/>
      <c r="G79" s="13"/>
      <c r="H79" s="13"/>
      <c r="I79" s="13"/>
      <c r="J79" s="13"/>
      <c r="K79" s="13"/>
      <c r="L79" s="13"/>
      <c r="M79" s="13"/>
      <c r="N79" s="15">
        <f t="shared" si="16"/>
        <v>46350</v>
      </c>
      <c r="O79" s="16"/>
      <c r="P79" s="16"/>
      <c r="Q79" s="27"/>
    </row>
    <row r="80" spans="1:17" x14ac:dyDescent="0.2">
      <c r="A80" s="6">
        <v>32121</v>
      </c>
      <c r="B80" s="6" t="s">
        <v>94</v>
      </c>
      <c r="C80" s="16"/>
      <c r="D80" s="16">
        <v>0</v>
      </c>
      <c r="E80" s="16"/>
      <c r="F80" s="16"/>
      <c r="G80" s="13"/>
      <c r="H80" s="13"/>
      <c r="I80" s="13"/>
      <c r="J80" s="13"/>
      <c r="K80" s="13"/>
      <c r="L80" s="13"/>
      <c r="M80" s="13"/>
      <c r="N80" s="15">
        <f t="shared" si="16"/>
        <v>0</v>
      </c>
      <c r="O80" s="16"/>
      <c r="P80" s="16"/>
      <c r="Q80" s="27"/>
    </row>
    <row r="81" spans="1:17" x14ac:dyDescent="0.2">
      <c r="A81" s="6">
        <v>32131</v>
      </c>
      <c r="B81" s="6" t="s">
        <v>95</v>
      </c>
      <c r="C81" s="16"/>
      <c r="D81" s="16">
        <v>3090</v>
      </c>
      <c r="E81" s="16"/>
      <c r="F81" s="16"/>
      <c r="G81" s="13"/>
      <c r="H81" s="13"/>
      <c r="I81" s="13"/>
      <c r="J81" s="13"/>
      <c r="K81" s="13"/>
      <c r="L81" s="13"/>
      <c r="M81" s="13"/>
      <c r="N81" s="15">
        <f t="shared" si="16"/>
        <v>3090</v>
      </c>
      <c r="O81" s="16"/>
      <c r="P81" s="16"/>
      <c r="Q81" s="27"/>
    </row>
    <row r="82" spans="1:17" x14ac:dyDescent="0.2">
      <c r="A82" s="6">
        <v>32149</v>
      </c>
      <c r="B82" s="6" t="s">
        <v>96</v>
      </c>
      <c r="C82" s="16"/>
      <c r="D82" s="16">
        <v>3708</v>
      </c>
      <c r="E82" s="16"/>
      <c r="F82" s="16"/>
      <c r="G82" s="13"/>
      <c r="H82" s="13"/>
      <c r="I82" s="13"/>
      <c r="J82" s="13"/>
      <c r="K82" s="13"/>
      <c r="L82" s="13"/>
      <c r="M82" s="13"/>
      <c r="N82" s="15">
        <f t="shared" si="16"/>
        <v>3708</v>
      </c>
      <c r="O82" s="16"/>
      <c r="P82" s="16"/>
      <c r="Q82" s="27"/>
    </row>
    <row r="83" spans="1:17" x14ac:dyDescent="0.2">
      <c r="A83" s="6">
        <v>32211</v>
      </c>
      <c r="B83" s="6" t="s">
        <v>97</v>
      </c>
      <c r="C83" s="16"/>
      <c r="D83" s="16">
        <v>5150</v>
      </c>
      <c r="E83" s="16"/>
      <c r="F83" s="16"/>
      <c r="G83" s="13"/>
      <c r="H83" s="13"/>
      <c r="I83" s="13"/>
      <c r="J83" s="13"/>
      <c r="K83" s="13"/>
      <c r="L83" s="13"/>
      <c r="M83" s="13"/>
      <c r="N83" s="15">
        <f t="shared" si="16"/>
        <v>5150</v>
      </c>
      <c r="O83" s="16"/>
      <c r="P83" s="16"/>
      <c r="Q83" s="27"/>
    </row>
    <row r="84" spans="1:17" x14ac:dyDescent="0.2">
      <c r="A84" s="6">
        <v>32219</v>
      </c>
      <c r="B84" s="6" t="s">
        <v>98</v>
      </c>
      <c r="C84" s="16"/>
      <c r="D84" s="16">
        <v>51500</v>
      </c>
      <c r="E84" s="16"/>
      <c r="F84" s="16"/>
      <c r="G84" s="13"/>
      <c r="H84" s="13"/>
      <c r="I84" s="13"/>
      <c r="J84" s="13"/>
      <c r="K84" s="13"/>
      <c r="L84" s="13"/>
      <c r="M84" s="13"/>
      <c r="N84" s="15">
        <f t="shared" si="16"/>
        <v>51500</v>
      </c>
      <c r="O84" s="16"/>
      <c r="P84" s="16"/>
      <c r="Q84" s="27"/>
    </row>
    <row r="85" spans="1:17" x14ac:dyDescent="0.2">
      <c r="A85" s="6">
        <v>32229</v>
      </c>
      <c r="B85" s="6" t="s">
        <v>99</v>
      </c>
      <c r="C85" s="16"/>
      <c r="D85" s="16">
        <v>0</v>
      </c>
      <c r="E85" s="16"/>
      <c r="F85" s="16"/>
      <c r="G85" s="13"/>
      <c r="H85" s="13"/>
      <c r="I85" s="13"/>
      <c r="J85" s="13"/>
      <c r="K85" s="13"/>
      <c r="L85" s="13"/>
      <c r="M85" s="13"/>
      <c r="N85" s="15">
        <f t="shared" si="16"/>
        <v>0</v>
      </c>
      <c r="O85" s="16"/>
      <c r="P85" s="16"/>
      <c r="Q85" s="27"/>
    </row>
    <row r="86" spans="1:17" x14ac:dyDescent="0.2">
      <c r="A86" s="6">
        <v>32231</v>
      </c>
      <c r="B86" s="6" t="s">
        <v>100</v>
      </c>
      <c r="C86" s="16"/>
      <c r="D86" s="16">
        <v>51500</v>
      </c>
      <c r="E86" s="16"/>
      <c r="F86" s="16"/>
      <c r="G86" s="13"/>
      <c r="H86" s="13"/>
      <c r="I86" s="13"/>
      <c r="J86" s="13"/>
      <c r="K86" s="13"/>
      <c r="L86" s="13"/>
      <c r="M86" s="13"/>
      <c r="N86" s="15">
        <f t="shared" si="16"/>
        <v>51500</v>
      </c>
      <c r="O86" s="16"/>
      <c r="P86" s="16"/>
      <c r="Q86" s="27"/>
    </row>
    <row r="87" spans="1:17" x14ac:dyDescent="0.2">
      <c r="A87" s="6">
        <v>32233</v>
      </c>
      <c r="B87" s="6" t="s">
        <v>101</v>
      </c>
      <c r="C87" s="16"/>
      <c r="D87" s="16">
        <v>108150</v>
      </c>
      <c r="E87" s="16"/>
      <c r="F87" s="16"/>
      <c r="G87" s="13"/>
      <c r="H87" s="13"/>
      <c r="I87" s="13"/>
      <c r="J87" s="13"/>
      <c r="K87" s="13"/>
      <c r="L87" s="13"/>
      <c r="M87" s="13"/>
      <c r="N87" s="15">
        <f t="shared" si="16"/>
        <v>108150</v>
      </c>
      <c r="O87" s="16"/>
      <c r="P87" s="16"/>
      <c r="Q87" s="27"/>
    </row>
    <row r="88" spans="1:17" x14ac:dyDescent="0.2">
      <c r="A88" s="6">
        <v>32234</v>
      </c>
      <c r="B88" s="6" t="s">
        <v>102</v>
      </c>
      <c r="C88" s="16"/>
      <c r="D88" s="16">
        <v>4120</v>
      </c>
      <c r="E88" s="16"/>
      <c r="F88" s="16"/>
      <c r="G88" s="13"/>
      <c r="H88" s="13"/>
      <c r="I88" s="13"/>
      <c r="J88" s="13"/>
      <c r="K88" s="13"/>
      <c r="L88" s="13"/>
      <c r="M88" s="13"/>
      <c r="N88" s="15">
        <f t="shared" si="16"/>
        <v>4120</v>
      </c>
      <c r="O88" s="16"/>
      <c r="P88" s="16"/>
      <c r="Q88" s="27"/>
    </row>
    <row r="89" spans="1:17" x14ac:dyDescent="0.2">
      <c r="A89" s="6">
        <v>32239</v>
      </c>
      <c r="B89" s="6" t="s">
        <v>103</v>
      </c>
      <c r="C89" s="16"/>
      <c r="D89" s="16">
        <v>3437.11</v>
      </c>
      <c r="E89" s="16"/>
      <c r="F89" s="16"/>
      <c r="G89" s="13"/>
      <c r="H89" s="13"/>
      <c r="I89" s="13"/>
      <c r="J89" s="13"/>
      <c r="K89" s="13"/>
      <c r="L89" s="13"/>
      <c r="M89" s="13"/>
      <c r="N89" s="15">
        <f t="shared" si="16"/>
        <v>3437.11</v>
      </c>
      <c r="O89" s="16"/>
      <c r="P89" s="16"/>
      <c r="Q89" s="27"/>
    </row>
    <row r="90" spans="1:17" x14ac:dyDescent="0.2">
      <c r="A90" s="6">
        <v>32244</v>
      </c>
      <c r="B90" s="6" t="s">
        <v>104</v>
      </c>
      <c r="C90" s="16"/>
      <c r="D90" s="16">
        <v>22660</v>
      </c>
      <c r="E90" s="16"/>
      <c r="F90" s="16"/>
      <c r="G90" s="13"/>
      <c r="H90" s="13"/>
      <c r="I90" s="13"/>
      <c r="J90" s="13"/>
      <c r="K90" s="13"/>
      <c r="L90" s="13"/>
      <c r="M90" s="13"/>
      <c r="N90" s="15">
        <f t="shared" si="16"/>
        <v>22660</v>
      </c>
      <c r="O90" s="16"/>
      <c r="P90" s="16"/>
      <c r="Q90" s="27"/>
    </row>
    <row r="91" spans="1:17" x14ac:dyDescent="0.2">
      <c r="A91" s="6">
        <v>32251</v>
      </c>
      <c r="B91" s="6" t="s">
        <v>105</v>
      </c>
      <c r="C91" s="16"/>
      <c r="D91" s="16">
        <v>9270</v>
      </c>
      <c r="E91" s="16"/>
      <c r="F91" s="16"/>
      <c r="G91" s="16"/>
      <c r="H91" s="16"/>
      <c r="I91" s="16"/>
      <c r="J91" s="16"/>
      <c r="K91" s="16"/>
      <c r="L91" s="16"/>
      <c r="M91" s="16"/>
      <c r="N91" s="15">
        <f t="shared" si="16"/>
        <v>9270</v>
      </c>
      <c r="O91" s="16"/>
      <c r="P91" s="16"/>
      <c r="Q91" s="27"/>
    </row>
    <row r="92" spans="1:17" x14ac:dyDescent="0.2">
      <c r="A92" s="6">
        <v>32252</v>
      </c>
      <c r="B92" s="6" t="s">
        <v>106</v>
      </c>
      <c r="C92" s="16"/>
      <c r="D92" s="16">
        <v>0</v>
      </c>
      <c r="E92" s="16"/>
      <c r="F92" s="16"/>
      <c r="G92" s="16"/>
      <c r="H92" s="16"/>
      <c r="I92" s="16"/>
      <c r="J92" s="16"/>
      <c r="K92" s="16"/>
      <c r="L92" s="16"/>
      <c r="M92" s="16"/>
      <c r="N92" s="15">
        <f t="shared" si="16"/>
        <v>0</v>
      </c>
      <c r="O92" s="16"/>
      <c r="P92" s="16"/>
      <c r="Q92" s="27"/>
    </row>
    <row r="93" spans="1:17" x14ac:dyDescent="0.2">
      <c r="A93" s="6">
        <v>32271</v>
      </c>
      <c r="B93" s="6" t="s">
        <v>107</v>
      </c>
      <c r="C93" s="16"/>
      <c r="D93" s="16">
        <v>7210</v>
      </c>
      <c r="E93" s="16"/>
      <c r="F93" s="16"/>
      <c r="G93" s="16"/>
      <c r="H93" s="16"/>
      <c r="I93" s="16"/>
      <c r="J93" s="16"/>
      <c r="K93" s="16"/>
      <c r="L93" s="16"/>
      <c r="M93" s="16"/>
      <c r="N93" s="15">
        <f t="shared" si="16"/>
        <v>7210</v>
      </c>
      <c r="O93" s="16"/>
      <c r="P93" s="16"/>
      <c r="Q93" s="27"/>
    </row>
    <row r="94" spans="1:17" x14ac:dyDescent="0.2">
      <c r="A94" s="6">
        <v>32311</v>
      </c>
      <c r="B94" s="6" t="s">
        <v>108</v>
      </c>
      <c r="C94" s="16"/>
      <c r="D94" s="16">
        <v>19261</v>
      </c>
      <c r="E94" s="16"/>
      <c r="F94" s="16"/>
      <c r="G94" s="16"/>
      <c r="H94" s="16"/>
      <c r="I94" s="16"/>
      <c r="J94" s="16"/>
      <c r="K94" s="16"/>
      <c r="L94" s="16"/>
      <c r="M94" s="16"/>
      <c r="N94" s="15">
        <f t="shared" si="16"/>
        <v>19261</v>
      </c>
      <c r="O94" s="16"/>
      <c r="P94" s="16"/>
      <c r="Q94" s="27"/>
    </row>
    <row r="95" spans="1:17" x14ac:dyDescent="0.2">
      <c r="A95" s="6">
        <v>32313</v>
      </c>
      <c r="B95" s="6" t="s">
        <v>109</v>
      </c>
      <c r="C95" s="16"/>
      <c r="D95" s="16">
        <v>4120</v>
      </c>
      <c r="E95" s="16"/>
      <c r="F95" s="16"/>
      <c r="G95" s="16"/>
      <c r="H95" s="16"/>
      <c r="I95" s="16"/>
      <c r="J95" s="16"/>
      <c r="K95" s="16"/>
      <c r="L95" s="16"/>
      <c r="M95" s="16"/>
      <c r="N95" s="15">
        <f t="shared" si="16"/>
        <v>4120</v>
      </c>
      <c r="O95" s="16"/>
      <c r="P95" s="16"/>
      <c r="Q95" s="27"/>
    </row>
    <row r="96" spans="1:17" x14ac:dyDescent="0.2">
      <c r="A96" s="6">
        <v>32319</v>
      </c>
      <c r="B96" s="6" t="s">
        <v>110</v>
      </c>
      <c r="C96" s="16"/>
      <c r="D96" s="16">
        <v>720000</v>
      </c>
      <c r="E96" s="16"/>
      <c r="F96" s="16"/>
      <c r="G96" s="16"/>
      <c r="H96" s="16"/>
      <c r="I96" s="16"/>
      <c r="J96" s="16"/>
      <c r="K96" s="16"/>
      <c r="L96" s="16"/>
      <c r="M96" s="16"/>
      <c r="N96" s="15">
        <f t="shared" si="16"/>
        <v>720000</v>
      </c>
      <c r="O96" s="16"/>
      <c r="P96" s="16"/>
      <c r="Q96" s="27"/>
    </row>
    <row r="97" spans="1:17" x14ac:dyDescent="0.2">
      <c r="A97" s="6">
        <v>32329</v>
      </c>
      <c r="B97" s="6" t="s">
        <v>111</v>
      </c>
      <c r="C97" s="16"/>
      <c r="D97" s="16">
        <v>27564</v>
      </c>
      <c r="E97" s="16"/>
      <c r="F97" s="16"/>
      <c r="G97" s="16"/>
      <c r="H97" s="16"/>
      <c r="I97" s="16"/>
      <c r="J97" s="16"/>
      <c r="K97" s="16"/>
      <c r="L97" s="16"/>
      <c r="M97" s="16"/>
      <c r="N97" s="15">
        <f t="shared" si="16"/>
        <v>27564</v>
      </c>
      <c r="O97" s="16"/>
      <c r="P97" s="16"/>
      <c r="Q97" s="27"/>
    </row>
    <row r="98" spans="1:17" x14ac:dyDescent="0.2">
      <c r="A98" s="6">
        <v>32339</v>
      </c>
      <c r="B98" s="6" t="s">
        <v>112</v>
      </c>
      <c r="C98" s="16"/>
      <c r="D98" s="16">
        <v>0</v>
      </c>
      <c r="E98" s="16"/>
      <c r="F98" s="16"/>
      <c r="G98" s="16"/>
      <c r="H98" s="16"/>
      <c r="I98" s="16"/>
      <c r="J98" s="16"/>
      <c r="K98" s="16"/>
      <c r="L98" s="16"/>
      <c r="M98" s="16"/>
      <c r="N98" s="15">
        <f t="shared" si="16"/>
        <v>0</v>
      </c>
      <c r="O98" s="16"/>
      <c r="P98" s="16"/>
      <c r="Q98" s="27"/>
    </row>
    <row r="99" spans="1:17" x14ac:dyDescent="0.2">
      <c r="A99" s="6">
        <v>32349</v>
      </c>
      <c r="B99" s="6" t="s">
        <v>113</v>
      </c>
      <c r="C99" s="16"/>
      <c r="D99" s="16">
        <v>44290</v>
      </c>
      <c r="E99" s="16"/>
      <c r="F99" s="16"/>
      <c r="G99" s="16"/>
      <c r="H99" s="16"/>
      <c r="I99" s="16"/>
      <c r="J99" s="16"/>
      <c r="K99" s="16"/>
      <c r="L99" s="16"/>
      <c r="M99" s="16"/>
      <c r="N99" s="15">
        <f t="shared" si="16"/>
        <v>44290</v>
      </c>
      <c r="O99" s="16"/>
      <c r="P99" s="16"/>
      <c r="Q99" s="27"/>
    </row>
    <row r="100" spans="1:17" x14ac:dyDescent="0.2">
      <c r="A100" s="6">
        <v>32359</v>
      </c>
      <c r="B100" s="6" t="s">
        <v>114</v>
      </c>
      <c r="C100" s="16"/>
      <c r="D100" s="16">
        <v>7158.5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5">
        <f t="shared" si="16"/>
        <v>7158.5</v>
      </c>
      <c r="O100" s="16"/>
      <c r="P100" s="16"/>
      <c r="Q100" s="27"/>
    </row>
    <row r="101" spans="1:17" x14ac:dyDescent="0.2">
      <c r="A101" s="6">
        <v>32361</v>
      </c>
      <c r="B101" s="6" t="s">
        <v>115</v>
      </c>
      <c r="C101" s="16"/>
      <c r="D101" s="16">
        <v>15913.5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5">
        <f t="shared" si="16"/>
        <v>15913.5</v>
      </c>
      <c r="O101" s="16"/>
      <c r="P101" s="16"/>
      <c r="Q101" s="27"/>
    </row>
    <row r="102" spans="1:17" x14ac:dyDescent="0.2">
      <c r="A102" s="6">
        <v>32369</v>
      </c>
      <c r="B102" s="6" t="s">
        <v>116</v>
      </c>
      <c r="C102" s="16"/>
      <c r="D102" s="16">
        <v>10300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5">
        <f t="shared" si="16"/>
        <v>10300</v>
      </c>
      <c r="O102" s="16"/>
      <c r="P102" s="16"/>
      <c r="Q102" s="27"/>
    </row>
    <row r="103" spans="1:17" x14ac:dyDescent="0.2">
      <c r="A103" s="6">
        <v>32371</v>
      </c>
      <c r="B103" s="6" t="s">
        <v>117</v>
      </c>
      <c r="C103" s="16"/>
      <c r="D103" s="16">
        <v>0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5">
        <f t="shared" si="16"/>
        <v>0</v>
      </c>
      <c r="O103" s="16"/>
      <c r="P103" s="16"/>
      <c r="Q103" s="27"/>
    </row>
    <row r="104" spans="1:17" x14ac:dyDescent="0.2">
      <c r="A104" s="6">
        <v>32372</v>
      </c>
      <c r="B104" s="6" t="s">
        <v>118</v>
      </c>
      <c r="C104" s="16"/>
      <c r="D104" s="16">
        <v>0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5">
        <f t="shared" si="16"/>
        <v>0</v>
      </c>
      <c r="O104" s="16"/>
      <c r="P104" s="16"/>
      <c r="Q104" s="27"/>
    </row>
    <row r="105" spans="1:17" x14ac:dyDescent="0.2">
      <c r="A105" s="6">
        <v>32379</v>
      </c>
      <c r="B105" s="6" t="s">
        <v>119</v>
      </c>
      <c r="C105" s="16"/>
      <c r="D105" s="16">
        <v>3605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5">
        <f t="shared" si="16"/>
        <v>3605</v>
      </c>
      <c r="O105" s="16"/>
      <c r="P105" s="16"/>
      <c r="Q105" s="27"/>
    </row>
    <row r="106" spans="1:17" x14ac:dyDescent="0.2">
      <c r="A106" s="6">
        <v>32389</v>
      </c>
      <c r="B106" s="6" t="s">
        <v>120</v>
      </c>
      <c r="C106" s="16"/>
      <c r="D106" s="16">
        <v>9785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5">
        <f t="shared" si="16"/>
        <v>9785</v>
      </c>
      <c r="O106" s="16"/>
      <c r="P106" s="16"/>
      <c r="Q106" s="27"/>
    </row>
    <row r="107" spans="1:17" x14ac:dyDescent="0.2">
      <c r="A107" s="6">
        <v>32391</v>
      </c>
      <c r="B107" s="6" t="s">
        <v>121</v>
      </c>
      <c r="C107" s="16"/>
      <c r="D107" s="16">
        <v>1030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5">
        <f t="shared" si="16"/>
        <v>1030</v>
      </c>
      <c r="O107" s="16"/>
      <c r="P107" s="16"/>
      <c r="Q107" s="27"/>
    </row>
    <row r="108" spans="1:17" x14ac:dyDescent="0.2">
      <c r="A108" s="6">
        <v>32399</v>
      </c>
      <c r="B108" s="6" t="s">
        <v>122</v>
      </c>
      <c r="C108" s="16"/>
      <c r="D108" s="16">
        <v>13390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5">
        <f t="shared" si="16"/>
        <v>13390</v>
      </c>
      <c r="O108" s="16"/>
      <c r="P108" s="16"/>
      <c r="Q108" s="27"/>
    </row>
    <row r="109" spans="1:17" x14ac:dyDescent="0.2">
      <c r="A109" s="6">
        <v>32412</v>
      </c>
      <c r="B109" s="6" t="s">
        <v>123</v>
      </c>
      <c r="C109" s="16"/>
      <c r="D109" s="16">
        <v>2085.75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5">
        <f t="shared" si="16"/>
        <v>2085.75</v>
      </c>
      <c r="O109" s="16"/>
      <c r="P109" s="16"/>
      <c r="Q109" s="27"/>
    </row>
    <row r="110" spans="1:17" x14ac:dyDescent="0.2">
      <c r="A110" s="6">
        <v>32922</v>
      </c>
      <c r="B110" s="6" t="s">
        <v>124</v>
      </c>
      <c r="C110" s="16"/>
      <c r="D110" s="16">
        <v>25692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5">
        <f t="shared" si="16"/>
        <v>25692</v>
      </c>
      <c r="O110" s="16"/>
      <c r="P110" s="16"/>
      <c r="Q110" s="27"/>
    </row>
    <row r="111" spans="1:17" x14ac:dyDescent="0.2">
      <c r="A111" s="6">
        <v>32923</v>
      </c>
      <c r="B111" s="6" t="s">
        <v>125</v>
      </c>
      <c r="C111" s="16"/>
      <c r="D111" s="16">
        <v>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5">
        <f t="shared" si="16"/>
        <v>0</v>
      </c>
      <c r="O111" s="16"/>
      <c r="P111" s="16"/>
      <c r="Q111" s="27"/>
    </row>
    <row r="112" spans="1:17" x14ac:dyDescent="0.2">
      <c r="A112" s="6">
        <v>32931</v>
      </c>
      <c r="B112" s="6" t="s">
        <v>126</v>
      </c>
      <c r="C112" s="16"/>
      <c r="D112" s="16">
        <v>4120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5">
        <f t="shared" si="16"/>
        <v>4120</v>
      </c>
      <c r="O112" s="16"/>
      <c r="P112" s="16"/>
      <c r="Q112" s="27"/>
    </row>
    <row r="113" spans="1:17" x14ac:dyDescent="0.2">
      <c r="A113" s="6">
        <v>32941</v>
      </c>
      <c r="B113" s="6" t="s">
        <v>127</v>
      </c>
      <c r="C113" s="16"/>
      <c r="D113" s="16">
        <v>1030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5">
        <f t="shared" si="16"/>
        <v>1030</v>
      </c>
      <c r="O113" s="16"/>
      <c r="P113" s="16"/>
      <c r="Q113" s="27"/>
    </row>
    <row r="114" spans="1:17" x14ac:dyDescent="0.2">
      <c r="A114" s="6">
        <v>32952</v>
      </c>
      <c r="B114" s="6" t="s">
        <v>128</v>
      </c>
      <c r="C114" s="16"/>
      <c r="D114" s="16">
        <v>4841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5">
        <f t="shared" si="16"/>
        <v>4841</v>
      </c>
      <c r="O114" s="16"/>
      <c r="P114" s="16"/>
      <c r="Q114" s="27"/>
    </row>
    <row r="115" spans="1:17" x14ac:dyDescent="0.2">
      <c r="A115" s="6">
        <v>32999</v>
      </c>
      <c r="B115" s="6" t="s">
        <v>129</v>
      </c>
      <c r="C115" s="16"/>
      <c r="D115" s="16">
        <v>5712.38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5">
        <f t="shared" si="16"/>
        <v>5712.38</v>
      </c>
      <c r="O115" s="16"/>
      <c r="P115" s="16"/>
      <c r="Q115" s="27"/>
    </row>
    <row r="116" spans="1:17" x14ac:dyDescent="0.2">
      <c r="A116" s="12">
        <v>34</v>
      </c>
      <c r="B116" s="12" t="s">
        <v>130</v>
      </c>
      <c r="C116" s="13"/>
      <c r="D116" s="13">
        <v>5150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>
        <f t="shared" si="16"/>
        <v>5150</v>
      </c>
      <c r="O116" s="13">
        <v>5150</v>
      </c>
      <c r="P116" s="13">
        <v>5150</v>
      </c>
      <c r="Q116" s="27"/>
    </row>
    <row r="117" spans="1:17" x14ac:dyDescent="0.2">
      <c r="A117" s="6">
        <v>34311</v>
      </c>
      <c r="B117" s="6" t="s">
        <v>131</v>
      </c>
      <c r="C117" s="16"/>
      <c r="D117" s="16">
        <v>5150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5">
        <f t="shared" si="16"/>
        <v>5150</v>
      </c>
      <c r="O117" s="16"/>
      <c r="P117" s="16"/>
      <c r="Q117" s="27"/>
    </row>
    <row r="118" spans="1:17" x14ac:dyDescent="0.2">
      <c r="A118" s="6">
        <v>34339</v>
      </c>
      <c r="B118" s="6" t="s">
        <v>132</v>
      </c>
      <c r="C118" s="16"/>
      <c r="D118" s="16">
        <v>0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5">
        <f t="shared" si="16"/>
        <v>0</v>
      </c>
      <c r="O118" s="16"/>
      <c r="P118" s="16"/>
      <c r="Q118" s="27"/>
    </row>
    <row r="119" spans="1:17" x14ac:dyDescent="0.2">
      <c r="A119" s="6">
        <v>34349</v>
      </c>
      <c r="B119" s="6" t="s">
        <v>133</v>
      </c>
      <c r="C119" s="16"/>
      <c r="D119" s="16">
        <v>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5">
        <f t="shared" si="16"/>
        <v>0</v>
      </c>
      <c r="O119" s="16"/>
      <c r="P119" s="16"/>
      <c r="Q119" s="27"/>
    </row>
    <row r="120" spans="1:17" x14ac:dyDescent="0.2">
      <c r="A120" s="6"/>
      <c r="B120" s="6"/>
      <c r="C120" s="16"/>
      <c r="D120" s="16">
        <v>0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28"/>
      <c r="O120" s="16"/>
      <c r="P120" s="16"/>
      <c r="Q120" s="27"/>
    </row>
    <row r="121" spans="1:17" x14ac:dyDescent="0.2">
      <c r="A121" s="12"/>
      <c r="B121" s="12" t="s">
        <v>134</v>
      </c>
      <c r="C121" s="13"/>
      <c r="D121" s="13">
        <f>SUM(D72+R120)</f>
        <v>1241193.2399999998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>
        <f>SUM(N72+Z120)</f>
        <v>1241193.2399999998</v>
      </c>
      <c r="O121" s="13">
        <v>1241193</v>
      </c>
      <c r="P121" s="13">
        <f t="shared" ref="P121" si="17">SUM(P72+AB120)</f>
        <v>1241193</v>
      </c>
    </row>
    <row r="122" spans="1:17" x14ac:dyDescent="0.2">
      <c r="A122" s="24"/>
      <c r="B122" s="24"/>
      <c r="C122" s="24"/>
      <c r="D122" s="24"/>
      <c r="E122" s="24"/>
      <c r="F122" s="23"/>
      <c r="G122" s="23"/>
      <c r="H122" s="23"/>
      <c r="I122" s="23"/>
      <c r="J122" s="23"/>
      <c r="K122" s="23"/>
      <c r="L122" s="23"/>
      <c r="M122" s="23"/>
    </row>
    <row r="123" spans="1:17" x14ac:dyDescent="0.2">
      <c r="A123" s="24"/>
      <c r="B123" s="24"/>
      <c r="C123" s="24"/>
      <c r="D123" s="24"/>
      <c r="E123" s="24"/>
      <c r="F123" s="23"/>
      <c r="G123" s="23"/>
      <c r="H123" s="23"/>
      <c r="I123" s="23"/>
      <c r="J123" s="23"/>
      <c r="K123" s="23"/>
      <c r="L123" s="23"/>
      <c r="M123" s="23"/>
    </row>
    <row r="124" spans="1:17" x14ac:dyDescent="0.2">
      <c r="A124" s="23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18"/>
    </row>
    <row r="125" spans="1:17" x14ac:dyDescent="0.2">
      <c r="A125" s="23"/>
      <c r="B125" s="51" t="s">
        <v>135</v>
      </c>
      <c r="C125" s="52"/>
      <c r="D125" s="52"/>
      <c r="E125" s="52"/>
      <c r="F125" s="52"/>
      <c r="G125" s="24"/>
      <c r="H125" s="24"/>
      <c r="I125" s="24"/>
      <c r="J125" s="24"/>
      <c r="K125" s="24"/>
      <c r="L125" s="24"/>
      <c r="M125" s="24"/>
      <c r="N125" s="18"/>
    </row>
    <row r="126" spans="1:17" x14ac:dyDescent="0.2">
      <c r="A126" s="23"/>
      <c r="B126" s="23" t="s">
        <v>85</v>
      </c>
      <c r="C126" s="4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18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7" x14ac:dyDescent="0.2">
      <c r="A128" s="12">
        <v>4</v>
      </c>
      <c r="B128" s="12" t="s">
        <v>136</v>
      </c>
      <c r="C128" s="13"/>
      <c r="D128" s="13">
        <f>SUM(D129+R130)</f>
        <v>133051</v>
      </c>
      <c r="E128" s="13"/>
      <c r="F128" s="16"/>
      <c r="G128" s="16"/>
      <c r="H128" s="16"/>
      <c r="I128" s="16"/>
      <c r="J128" s="16"/>
      <c r="K128" s="16"/>
      <c r="L128" s="16"/>
      <c r="M128" s="16"/>
      <c r="N128" s="17">
        <f>SUM(D128+F128)</f>
        <v>133051</v>
      </c>
      <c r="O128" s="17">
        <v>133051</v>
      </c>
      <c r="P128" s="17">
        <v>133051</v>
      </c>
    </row>
    <row r="129" spans="1:16" x14ac:dyDescent="0.2">
      <c r="A129" s="12">
        <v>42</v>
      </c>
      <c r="B129" s="12" t="s">
        <v>137</v>
      </c>
      <c r="C129" s="13"/>
      <c r="D129" s="13">
        <f>SUM(D130+D131+D132)</f>
        <v>133051</v>
      </c>
      <c r="E129" s="13"/>
      <c r="F129" s="16"/>
      <c r="G129" s="16"/>
      <c r="H129" s="16"/>
      <c r="I129" s="16"/>
      <c r="J129" s="16"/>
      <c r="K129" s="16"/>
      <c r="L129" s="16"/>
      <c r="M129" s="16"/>
      <c r="N129" s="17">
        <f>SUM(D129+F129)</f>
        <v>133051</v>
      </c>
      <c r="O129" s="17">
        <v>133051</v>
      </c>
      <c r="P129" s="17">
        <v>133051</v>
      </c>
    </row>
    <row r="130" spans="1:16" x14ac:dyDescent="0.2">
      <c r="A130" s="6">
        <v>42273</v>
      </c>
      <c r="B130" s="6" t="s">
        <v>138</v>
      </c>
      <c r="C130" s="16"/>
      <c r="D130" s="16">
        <v>127051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5">
        <f>SUM(D130+F130)</f>
        <v>127051</v>
      </c>
      <c r="O130" s="15"/>
      <c r="P130" s="15"/>
    </row>
    <row r="131" spans="1:16" x14ac:dyDescent="0.2">
      <c r="A131" s="6">
        <v>42411</v>
      </c>
      <c r="B131" s="6" t="s">
        <v>139</v>
      </c>
      <c r="C131" s="16"/>
      <c r="D131" s="16">
        <v>6000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5">
        <f>SUM(D131+F131)</f>
        <v>6000</v>
      </c>
      <c r="O131" s="15"/>
      <c r="P131" s="15"/>
    </row>
    <row r="132" spans="1:16" x14ac:dyDescent="0.2">
      <c r="A132" s="6">
        <v>42621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>
        <f>SUM(D132+F132)</f>
        <v>0</v>
      </c>
      <c r="O132" s="15"/>
      <c r="P132" s="15"/>
    </row>
    <row r="133" spans="1:16" x14ac:dyDescent="0.2">
      <c r="A133" s="12"/>
      <c r="B133" s="12" t="s">
        <v>141</v>
      </c>
      <c r="C133" s="13"/>
      <c r="D133" s="13">
        <f>SUM(D128+R133)</f>
        <v>133051</v>
      </c>
      <c r="E133" s="13"/>
      <c r="F133" s="16"/>
      <c r="G133" s="16"/>
      <c r="H133" s="16"/>
      <c r="I133" s="16"/>
      <c r="J133" s="16"/>
      <c r="K133" s="16"/>
      <c r="L133" s="16"/>
      <c r="M133" s="16"/>
      <c r="N133" s="17">
        <f>SUM(N128+S132)</f>
        <v>133051</v>
      </c>
      <c r="O133" s="17">
        <f>SUM(O128+S132)</f>
        <v>133051</v>
      </c>
      <c r="P133" s="17">
        <f>SUM(P128+T132)</f>
        <v>133051</v>
      </c>
    </row>
    <row r="134" spans="1:16" x14ac:dyDescent="0.2">
      <c r="A134" s="24"/>
      <c r="B134" s="24"/>
      <c r="C134" s="24"/>
      <c r="D134" s="24"/>
      <c r="E134" s="24"/>
      <c r="F134" s="23"/>
      <c r="G134" s="23"/>
      <c r="H134" s="23"/>
      <c r="I134" s="23"/>
      <c r="J134" s="23"/>
      <c r="K134" s="23"/>
      <c r="L134" s="23"/>
      <c r="M134" s="23"/>
    </row>
    <row r="135" spans="1:16" x14ac:dyDescent="0.2">
      <c r="A135" s="23"/>
      <c r="B135" s="51" t="s">
        <v>142</v>
      </c>
      <c r="C135" s="52"/>
      <c r="D135" s="52"/>
      <c r="E135" s="52"/>
      <c r="F135" s="52"/>
      <c r="G135" s="52"/>
      <c r="H135" s="23"/>
      <c r="I135" s="23"/>
      <c r="J135" s="23"/>
      <c r="K135" s="23"/>
      <c r="L135" s="23"/>
      <c r="M135" s="23"/>
    </row>
    <row r="136" spans="1:16" x14ac:dyDescent="0.2">
      <c r="A136" s="23"/>
      <c r="B136" s="23" t="s">
        <v>85</v>
      </c>
      <c r="C136" s="4"/>
      <c r="D136" s="4"/>
      <c r="E136" s="4"/>
      <c r="F136" s="23"/>
      <c r="G136" s="23"/>
      <c r="H136" s="23"/>
      <c r="I136" s="23"/>
      <c r="J136" s="23"/>
      <c r="K136" s="23"/>
      <c r="L136" s="23"/>
      <c r="M136" s="23"/>
    </row>
    <row r="137" spans="1:16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</row>
    <row r="138" spans="1:16" x14ac:dyDescent="0.2">
      <c r="A138" s="12">
        <v>3</v>
      </c>
      <c r="B138" s="12" t="s">
        <v>86</v>
      </c>
      <c r="C138" s="13"/>
      <c r="D138" s="13">
        <f>SUM(D139+R140)</f>
        <v>0</v>
      </c>
      <c r="E138" s="13"/>
      <c r="F138" s="16"/>
      <c r="G138" s="16"/>
      <c r="H138" s="16"/>
      <c r="I138" s="16"/>
      <c r="J138" s="16"/>
      <c r="K138" s="16"/>
      <c r="L138" s="16"/>
      <c r="M138" s="16"/>
      <c r="N138" s="17">
        <f t="shared" ref="N138:N147" si="18">SUM(D138+G138)</f>
        <v>0</v>
      </c>
      <c r="O138" s="17">
        <f>SUM(O139+S139)</f>
        <v>0</v>
      </c>
      <c r="P138" s="17">
        <f>SUM(P139+T139)</f>
        <v>0</v>
      </c>
    </row>
    <row r="139" spans="1:16" x14ac:dyDescent="0.2">
      <c r="A139" s="12">
        <v>32</v>
      </c>
      <c r="B139" s="12" t="s">
        <v>92</v>
      </c>
      <c r="C139" s="13"/>
      <c r="D139" s="13">
        <f>SUM(D140+R139)</f>
        <v>0</v>
      </c>
      <c r="E139" s="13"/>
      <c r="F139" s="16"/>
      <c r="G139" s="16"/>
      <c r="H139" s="16"/>
      <c r="I139" s="16"/>
      <c r="J139" s="16"/>
      <c r="K139" s="16"/>
      <c r="L139" s="16"/>
      <c r="M139" s="16"/>
      <c r="N139" s="17">
        <f t="shared" si="18"/>
        <v>0</v>
      </c>
      <c r="O139" s="15"/>
      <c r="P139" s="15"/>
    </row>
    <row r="140" spans="1:16" x14ac:dyDescent="0.2">
      <c r="A140" s="6">
        <v>32329</v>
      </c>
      <c r="B140" s="6" t="s">
        <v>143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5">
        <f t="shared" si="18"/>
        <v>0</v>
      </c>
      <c r="O140" s="15"/>
      <c r="P140" s="15"/>
    </row>
    <row r="141" spans="1:16" x14ac:dyDescent="0.2">
      <c r="A141" s="12">
        <v>4</v>
      </c>
      <c r="B141" s="12" t="s">
        <v>144</v>
      </c>
      <c r="C141" s="13"/>
      <c r="D141" s="13">
        <f>SUM(D142+D145)</f>
        <v>0</v>
      </c>
      <c r="E141" s="13"/>
      <c r="F141" s="16"/>
      <c r="G141" s="16"/>
      <c r="H141" s="16"/>
      <c r="I141" s="16"/>
      <c r="J141" s="16"/>
      <c r="K141" s="16"/>
      <c r="L141" s="16"/>
      <c r="M141" s="16"/>
      <c r="N141" s="17">
        <f t="shared" si="18"/>
        <v>0</v>
      </c>
      <c r="O141" s="17">
        <f>SUM(O142+O145)</f>
        <v>0</v>
      </c>
      <c r="P141" s="17">
        <f>SUM(P142+P145)</f>
        <v>0</v>
      </c>
    </row>
    <row r="142" spans="1:16" x14ac:dyDescent="0.2">
      <c r="A142" s="12">
        <v>42</v>
      </c>
      <c r="B142" s="12" t="s">
        <v>145</v>
      </c>
      <c r="C142" s="13"/>
      <c r="D142" s="13">
        <f>SUM(D143+D144)</f>
        <v>0</v>
      </c>
      <c r="E142" s="13"/>
      <c r="F142" s="16"/>
      <c r="G142" s="16"/>
      <c r="H142" s="16"/>
      <c r="I142" s="16"/>
      <c r="J142" s="16"/>
      <c r="K142" s="16"/>
      <c r="L142" s="16"/>
      <c r="M142" s="16"/>
      <c r="N142" s="17">
        <f t="shared" si="18"/>
        <v>0</v>
      </c>
      <c r="O142" s="15"/>
      <c r="P142" s="15"/>
    </row>
    <row r="143" spans="1:16" x14ac:dyDescent="0.2">
      <c r="A143" s="6">
        <v>42122</v>
      </c>
      <c r="B143" s="6" t="s">
        <v>146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5">
        <f t="shared" si="18"/>
        <v>0</v>
      </c>
      <c r="O143" s="15"/>
      <c r="P143" s="15"/>
    </row>
    <row r="144" spans="1:16" x14ac:dyDescent="0.2">
      <c r="A144" s="6">
        <v>42149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5">
        <f t="shared" si="18"/>
        <v>0</v>
      </c>
      <c r="O144" s="15"/>
      <c r="P144" s="15"/>
    </row>
    <row r="145" spans="1:16" x14ac:dyDescent="0.2">
      <c r="A145" s="12">
        <v>45</v>
      </c>
      <c r="B145" s="12" t="s">
        <v>148</v>
      </c>
      <c r="C145" s="13"/>
      <c r="D145" s="13">
        <f>SUM(D146+D147)</f>
        <v>0</v>
      </c>
      <c r="E145" s="13"/>
      <c r="F145" s="16"/>
      <c r="G145" s="16"/>
      <c r="H145" s="16"/>
      <c r="I145" s="16"/>
      <c r="J145" s="16"/>
      <c r="K145" s="16"/>
      <c r="L145" s="16"/>
      <c r="M145" s="16"/>
      <c r="N145" s="17">
        <f t="shared" si="18"/>
        <v>0</v>
      </c>
      <c r="O145" s="15"/>
      <c r="P145" s="15"/>
    </row>
    <row r="146" spans="1:16" x14ac:dyDescent="0.2">
      <c r="A146" s="6">
        <v>45111</v>
      </c>
      <c r="B146" s="6" t="s">
        <v>149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5">
        <f t="shared" si="18"/>
        <v>0</v>
      </c>
      <c r="O146" s="15"/>
      <c r="P146" s="15"/>
    </row>
    <row r="147" spans="1:16" x14ac:dyDescent="0.2">
      <c r="A147" s="6">
        <v>45411</v>
      </c>
      <c r="B147" s="6" t="s">
        <v>150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5">
        <f t="shared" si="18"/>
        <v>0</v>
      </c>
      <c r="O147" s="15"/>
      <c r="P147" s="15"/>
    </row>
    <row r="148" spans="1:16" x14ac:dyDescent="0.2">
      <c r="A148" s="6"/>
      <c r="B148" s="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5"/>
      <c r="O148" s="15"/>
      <c r="P148" s="15"/>
    </row>
    <row r="149" spans="1:16" x14ac:dyDescent="0.2">
      <c r="A149" s="6"/>
      <c r="B149" s="12" t="s">
        <v>151</v>
      </c>
      <c r="C149" s="13"/>
      <c r="D149" s="13">
        <f>SUM(D138+D141)</f>
        <v>0</v>
      </c>
      <c r="E149" s="13"/>
      <c r="F149" s="16"/>
      <c r="G149" s="16"/>
      <c r="H149" s="16"/>
      <c r="I149" s="16"/>
      <c r="J149" s="16"/>
      <c r="K149" s="16"/>
      <c r="L149" s="16"/>
      <c r="M149" s="16"/>
      <c r="N149" s="17">
        <f>SUM(N138+N141)</f>
        <v>0</v>
      </c>
      <c r="O149" s="17">
        <f>SUM(O138+O141)</f>
        <v>0</v>
      </c>
      <c r="P149" s="17">
        <f>SUM(P138+P141)</f>
        <v>0</v>
      </c>
    </row>
    <row r="150" spans="1:16" x14ac:dyDescent="0.2">
      <c r="A150" s="23"/>
      <c r="B150" s="23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0"/>
      <c r="O150" s="30"/>
      <c r="P150" s="30"/>
    </row>
    <row r="151" spans="1:16" x14ac:dyDescent="0.2">
      <c r="A151" s="6"/>
      <c r="B151" s="12" t="s">
        <v>152</v>
      </c>
      <c r="C151" s="13"/>
      <c r="D151" s="13">
        <f>SUM(D121+D133+D149)</f>
        <v>1374244.2399999998</v>
      </c>
      <c r="E151" s="13"/>
      <c r="F151" s="16"/>
      <c r="G151" s="16"/>
      <c r="H151" s="16"/>
      <c r="I151" s="16"/>
      <c r="J151" s="16"/>
      <c r="K151" s="16"/>
      <c r="L151" s="16"/>
      <c r="M151" s="16"/>
      <c r="N151" s="17">
        <f>SUM(N121+N133+N149)</f>
        <v>1374244.2399999998</v>
      </c>
      <c r="O151" s="17">
        <f>SUM(O121+O133+O149)</f>
        <v>1374244</v>
      </c>
      <c r="P151" s="17">
        <f>SUM(P121+P133+P149)</f>
        <v>1374244</v>
      </c>
    </row>
    <row r="152" spans="1:16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6" x14ac:dyDescent="0.2">
      <c r="A153" s="23" t="s">
        <v>153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1:16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6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6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8" spans="1:16" x14ac:dyDescent="0.2">
      <c r="B158" s="4" t="s">
        <v>154</v>
      </c>
    </row>
    <row r="159" spans="1:16" x14ac:dyDescent="0.2">
      <c r="B159" s="4"/>
    </row>
    <row r="160" spans="1:16" x14ac:dyDescent="0.2">
      <c r="B160" s="51" t="s">
        <v>155</v>
      </c>
      <c r="C160" s="52"/>
      <c r="D160" s="52"/>
    </row>
    <row r="161" spans="1:16" x14ac:dyDescent="0.2">
      <c r="B161" s="4" t="s">
        <v>156</v>
      </c>
    </row>
    <row r="162" spans="1:16" x14ac:dyDescent="0.2">
      <c r="B162" s="23" t="s">
        <v>157</v>
      </c>
    </row>
    <row r="164" spans="1:16" x14ac:dyDescent="0.2">
      <c r="A164" s="12">
        <v>3</v>
      </c>
      <c r="B164" s="12" t="s">
        <v>86</v>
      </c>
      <c r="C164" s="13">
        <f>SUM(C165+C171+C218)</f>
        <v>8234394</v>
      </c>
      <c r="D164" s="13"/>
      <c r="E164" s="13">
        <f t="shared" ref="E164:M164" si="19">SUM(E165+E171+E218)</f>
        <v>139972</v>
      </c>
      <c r="F164" s="13">
        <f t="shared" si="19"/>
        <v>88885</v>
      </c>
      <c r="G164" s="13">
        <f t="shared" si="19"/>
        <v>295050</v>
      </c>
      <c r="H164" s="13">
        <f t="shared" si="19"/>
        <v>18210</v>
      </c>
      <c r="I164" s="13">
        <f t="shared" si="19"/>
        <v>15340</v>
      </c>
      <c r="J164" s="13">
        <f t="shared" si="19"/>
        <v>0</v>
      </c>
      <c r="K164" s="13">
        <f t="shared" si="19"/>
        <v>112296</v>
      </c>
      <c r="L164" s="13">
        <f t="shared" si="19"/>
        <v>43147</v>
      </c>
      <c r="M164" s="13">
        <f t="shared" si="19"/>
        <v>0</v>
      </c>
      <c r="N164" s="13">
        <f>SUM(C164+E164+F164+G164+H164+I164+J164+K164+L164+M164)</f>
        <v>8947294</v>
      </c>
      <c r="O164" s="13">
        <f>SUM(O165+O171+O218)</f>
        <v>7742304</v>
      </c>
      <c r="P164" s="13">
        <f>SUM(P165+P171+P218)</f>
        <v>7742304</v>
      </c>
    </row>
    <row r="165" spans="1:16" x14ac:dyDescent="0.2">
      <c r="A165" s="12">
        <v>31</v>
      </c>
      <c r="B165" s="12" t="s">
        <v>87</v>
      </c>
      <c r="C165" s="13">
        <f>SUM(C166:C170)</f>
        <v>7807394</v>
      </c>
      <c r="D165" s="13"/>
      <c r="E165" s="13">
        <f t="shared" ref="E165:M165" si="20">SUM(E166:E170)</f>
        <v>67200</v>
      </c>
      <c r="F165" s="13">
        <f t="shared" si="20"/>
        <v>20440</v>
      </c>
      <c r="G165" s="13">
        <f t="shared" si="20"/>
        <v>0</v>
      </c>
      <c r="H165" s="13">
        <f t="shared" si="20"/>
        <v>2500</v>
      </c>
      <c r="I165" s="13">
        <f t="shared" si="20"/>
        <v>0</v>
      </c>
      <c r="J165" s="13">
        <f t="shared" si="20"/>
        <v>0</v>
      </c>
      <c r="K165" s="13">
        <f t="shared" si="20"/>
        <v>1296</v>
      </c>
      <c r="L165" s="13">
        <f t="shared" si="20"/>
        <v>0</v>
      </c>
      <c r="M165" s="13">
        <f t="shared" si="20"/>
        <v>0</v>
      </c>
      <c r="N165" s="13">
        <f>SUM(C165+E165+F165+G165+H165+I165+J165+K165+L165+M165)</f>
        <v>7898830</v>
      </c>
      <c r="O165" s="13">
        <v>6736987</v>
      </c>
      <c r="P165" s="13">
        <v>6736987</v>
      </c>
    </row>
    <row r="166" spans="1:16" x14ac:dyDescent="0.2">
      <c r="A166" s="6">
        <v>31111</v>
      </c>
      <c r="B166" s="6" t="s">
        <v>88</v>
      </c>
      <c r="C166" s="16">
        <v>6450982</v>
      </c>
      <c r="D166" s="16"/>
      <c r="E166" s="16">
        <v>55000</v>
      </c>
      <c r="F166" s="16">
        <v>11000</v>
      </c>
      <c r="G166" s="13"/>
      <c r="H166" s="13"/>
      <c r="I166" s="13"/>
      <c r="J166" s="13"/>
      <c r="K166" s="13"/>
      <c r="L166" s="13"/>
      <c r="M166" s="13"/>
      <c r="N166" s="13">
        <f>SUM(C166+E166+F166+G166+H166+I166+J166+K166+L166+M166)</f>
        <v>6516982</v>
      </c>
      <c r="O166" s="16"/>
      <c r="P166" s="16"/>
    </row>
    <row r="167" spans="1:16" x14ac:dyDescent="0.2">
      <c r="A167" s="6">
        <v>31219</v>
      </c>
      <c r="B167" s="6" t="s">
        <v>89</v>
      </c>
      <c r="C167" s="16">
        <v>292000</v>
      </c>
      <c r="D167" s="16"/>
      <c r="E167" s="16">
        <v>3125</v>
      </c>
      <c r="F167" s="16">
        <v>625</v>
      </c>
      <c r="G167" s="13"/>
      <c r="H167" s="13">
        <v>2500</v>
      </c>
      <c r="I167" s="13">
        <v>0</v>
      </c>
      <c r="J167" s="13"/>
      <c r="K167" s="13">
        <v>1296</v>
      </c>
      <c r="L167" s="13"/>
      <c r="M167" s="13"/>
      <c r="N167" s="13">
        <f t="shared" ref="N167:N229" si="21">SUM(C167+E167+F167+G167+H167+I167+J167+K167+L167+M167)</f>
        <v>299546</v>
      </c>
      <c r="O167" s="16"/>
      <c r="P167" s="16"/>
    </row>
    <row r="168" spans="1:16" x14ac:dyDescent="0.2">
      <c r="A168" s="6">
        <v>31219</v>
      </c>
      <c r="B168" s="6"/>
      <c r="C168" s="16"/>
      <c r="D168" s="16"/>
      <c r="E168" s="16">
        <v>0</v>
      </c>
      <c r="F168" s="16">
        <v>7000</v>
      </c>
      <c r="G168" s="13"/>
      <c r="H168" s="13"/>
      <c r="I168" s="13"/>
      <c r="J168" s="13"/>
      <c r="K168" s="13"/>
      <c r="L168" s="13"/>
      <c r="M168" s="13"/>
      <c r="N168" s="13">
        <f t="shared" si="21"/>
        <v>7000</v>
      </c>
      <c r="O168" s="16"/>
      <c r="P168" s="16"/>
    </row>
    <row r="169" spans="1:16" x14ac:dyDescent="0.2">
      <c r="A169" s="6">
        <v>31321</v>
      </c>
      <c r="B169" s="6" t="s">
        <v>158</v>
      </c>
      <c r="C169" s="16">
        <v>1064412</v>
      </c>
      <c r="D169" s="16"/>
      <c r="E169" s="16">
        <v>9075</v>
      </c>
      <c r="F169" s="16">
        <v>1815</v>
      </c>
      <c r="G169" s="13"/>
      <c r="H169" s="13"/>
      <c r="I169" s="13"/>
      <c r="J169" s="13"/>
      <c r="K169" s="13"/>
      <c r="L169" s="13"/>
      <c r="M169" s="13"/>
      <c r="N169" s="13">
        <f t="shared" si="21"/>
        <v>1075302</v>
      </c>
      <c r="O169" s="16"/>
      <c r="P169" s="16"/>
    </row>
    <row r="170" spans="1:16" x14ac:dyDescent="0.2">
      <c r="A170" s="6">
        <v>31332</v>
      </c>
      <c r="B170" s="6" t="s">
        <v>91</v>
      </c>
      <c r="C170" s="16">
        <v>0</v>
      </c>
      <c r="D170" s="16"/>
      <c r="E170" s="16">
        <v>0</v>
      </c>
      <c r="F170" s="16">
        <v>0</v>
      </c>
      <c r="G170" s="13"/>
      <c r="H170" s="13"/>
      <c r="I170" s="13"/>
      <c r="J170" s="13"/>
      <c r="K170" s="13"/>
      <c r="L170" s="13"/>
      <c r="M170" s="13"/>
      <c r="N170" s="13">
        <f t="shared" si="21"/>
        <v>0</v>
      </c>
      <c r="O170" s="16"/>
      <c r="P170" s="16"/>
    </row>
    <row r="171" spans="1:16" x14ac:dyDescent="0.2">
      <c r="A171" s="12">
        <v>32</v>
      </c>
      <c r="B171" s="12" t="s">
        <v>92</v>
      </c>
      <c r="C171" s="13">
        <f t="shared" ref="C171:M171" si="22">SUM(C172:C217)</f>
        <v>427000</v>
      </c>
      <c r="D171" s="13">
        <f t="shared" si="22"/>
        <v>0</v>
      </c>
      <c r="E171" s="13">
        <f t="shared" si="22"/>
        <v>72772</v>
      </c>
      <c r="F171" s="13">
        <f t="shared" si="22"/>
        <v>68445</v>
      </c>
      <c r="G171" s="13">
        <f t="shared" si="22"/>
        <v>295050</v>
      </c>
      <c r="H171" s="13">
        <f t="shared" si="22"/>
        <v>15710</v>
      </c>
      <c r="I171" s="13">
        <f t="shared" si="22"/>
        <v>15340</v>
      </c>
      <c r="J171" s="13">
        <f t="shared" si="22"/>
        <v>0</v>
      </c>
      <c r="K171" s="13">
        <f t="shared" si="22"/>
        <v>111000</v>
      </c>
      <c r="L171" s="13">
        <f>SUM(L172:L219)</f>
        <v>43147</v>
      </c>
      <c r="M171" s="13">
        <f t="shared" si="22"/>
        <v>0</v>
      </c>
      <c r="N171" s="13">
        <f t="shared" si="21"/>
        <v>1048464</v>
      </c>
      <c r="O171" s="13">
        <v>1005317</v>
      </c>
      <c r="P171" s="13">
        <v>1005317</v>
      </c>
    </row>
    <row r="172" spans="1:16" x14ac:dyDescent="0.2">
      <c r="A172" s="6">
        <v>32119</v>
      </c>
      <c r="B172" s="6" t="s">
        <v>93</v>
      </c>
      <c r="C172" s="15">
        <v>0</v>
      </c>
      <c r="D172" s="15"/>
      <c r="E172" s="15">
        <v>2000</v>
      </c>
      <c r="F172" s="15">
        <v>100</v>
      </c>
      <c r="G172" s="15">
        <v>0</v>
      </c>
      <c r="H172" s="15">
        <v>0</v>
      </c>
      <c r="I172" s="15">
        <v>2000</v>
      </c>
      <c r="J172" s="15"/>
      <c r="K172" s="15">
        <v>1000</v>
      </c>
      <c r="L172" s="15">
        <v>30000</v>
      </c>
      <c r="M172" s="15"/>
      <c r="N172" s="13">
        <f t="shared" si="21"/>
        <v>35100</v>
      </c>
      <c r="O172" s="16"/>
      <c r="P172" s="16"/>
    </row>
    <row r="173" spans="1:16" x14ac:dyDescent="0.2">
      <c r="A173" s="6">
        <v>32121</v>
      </c>
      <c r="B173" s="6" t="s">
        <v>94</v>
      </c>
      <c r="C173" s="15">
        <v>400000</v>
      </c>
      <c r="D173" s="15"/>
      <c r="E173" s="15">
        <v>4000</v>
      </c>
      <c r="F173" s="15">
        <v>1000</v>
      </c>
      <c r="G173" s="15"/>
      <c r="H173" s="15"/>
      <c r="I173" s="15"/>
      <c r="J173" s="15"/>
      <c r="K173" s="15"/>
      <c r="L173" s="15"/>
      <c r="M173" s="15"/>
      <c r="N173" s="13">
        <f t="shared" si="21"/>
        <v>405000</v>
      </c>
      <c r="O173" s="16"/>
      <c r="P173" s="16"/>
    </row>
    <row r="174" spans="1:16" x14ac:dyDescent="0.2">
      <c r="A174" s="6">
        <v>32131</v>
      </c>
      <c r="B174" s="6" t="s">
        <v>95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3">
        <f t="shared" si="21"/>
        <v>0</v>
      </c>
      <c r="O174" s="16"/>
      <c r="P174" s="16"/>
    </row>
    <row r="175" spans="1:16" x14ac:dyDescent="0.2">
      <c r="A175" s="6">
        <v>32149</v>
      </c>
      <c r="B175" s="6" t="s">
        <v>96</v>
      </c>
      <c r="C175" s="15"/>
      <c r="D175" s="15"/>
      <c r="E175" s="15">
        <v>0</v>
      </c>
      <c r="F175" s="15"/>
      <c r="G175" s="15"/>
      <c r="H175" s="15"/>
      <c r="I175" s="15"/>
      <c r="J175" s="15"/>
      <c r="K175" s="15">
        <v>0</v>
      </c>
      <c r="L175" s="15">
        <v>0</v>
      </c>
      <c r="M175" s="15"/>
      <c r="N175" s="13">
        <f t="shared" si="21"/>
        <v>0</v>
      </c>
      <c r="O175" s="16"/>
      <c r="P175" s="16"/>
    </row>
    <row r="176" spans="1:16" x14ac:dyDescent="0.2">
      <c r="A176" s="6">
        <v>32211</v>
      </c>
      <c r="B176" s="6" t="s">
        <v>97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3">
        <f t="shared" si="21"/>
        <v>0</v>
      </c>
      <c r="O176" s="16"/>
      <c r="P176" s="16"/>
    </row>
    <row r="177" spans="1:16" x14ac:dyDescent="0.2">
      <c r="A177" s="6">
        <v>32219</v>
      </c>
      <c r="B177" s="6" t="s">
        <v>98</v>
      </c>
      <c r="C177" s="15"/>
      <c r="D177" s="15"/>
      <c r="E177" s="15">
        <v>5000</v>
      </c>
      <c r="F177" s="15">
        <v>7000</v>
      </c>
      <c r="G177" s="15"/>
      <c r="H177" s="15"/>
      <c r="I177" s="15">
        <v>3000</v>
      </c>
      <c r="J177" s="15"/>
      <c r="K177" s="15">
        <v>1000</v>
      </c>
      <c r="L177" s="15">
        <v>1000</v>
      </c>
      <c r="M177" s="15"/>
      <c r="N177" s="13">
        <f t="shared" si="21"/>
        <v>17000</v>
      </c>
      <c r="O177" s="16"/>
      <c r="P177" s="16"/>
    </row>
    <row r="178" spans="1:16" x14ac:dyDescent="0.2">
      <c r="A178" s="6">
        <v>32229</v>
      </c>
      <c r="B178" s="6" t="s">
        <v>99</v>
      </c>
      <c r="C178" s="15"/>
      <c r="D178" s="15"/>
      <c r="E178" s="15">
        <v>43322</v>
      </c>
      <c r="F178" s="15">
        <v>22000</v>
      </c>
      <c r="G178" s="15">
        <v>212000</v>
      </c>
      <c r="H178" s="15"/>
      <c r="I178" s="15"/>
      <c r="J178" s="15"/>
      <c r="K178" s="15"/>
      <c r="L178" s="15"/>
      <c r="M178" s="15"/>
      <c r="N178" s="13">
        <f t="shared" si="21"/>
        <v>277322</v>
      </c>
      <c r="O178" s="16"/>
      <c r="P178" s="16"/>
    </row>
    <row r="179" spans="1:16" x14ac:dyDescent="0.2">
      <c r="A179" s="6">
        <v>32231</v>
      </c>
      <c r="B179" s="6" t="s">
        <v>100</v>
      </c>
      <c r="C179" s="15"/>
      <c r="D179" s="15"/>
      <c r="E179" s="15"/>
      <c r="F179" s="15"/>
      <c r="G179" s="15"/>
      <c r="H179" s="15">
        <v>5000</v>
      </c>
      <c r="I179" s="15"/>
      <c r="J179" s="15"/>
      <c r="K179" s="15"/>
      <c r="L179" s="15"/>
      <c r="M179" s="15"/>
      <c r="N179" s="13">
        <f t="shared" si="21"/>
        <v>5000</v>
      </c>
      <c r="O179" s="16"/>
      <c r="P179" s="16"/>
    </row>
    <row r="180" spans="1:16" x14ac:dyDescent="0.2">
      <c r="A180" s="6">
        <v>32233</v>
      </c>
      <c r="B180" s="6" t="s">
        <v>101</v>
      </c>
      <c r="C180" s="15"/>
      <c r="D180" s="15"/>
      <c r="E180" s="15"/>
      <c r="F180" s="15"/>
      <c r="G180" s="15"/>
      <c r="H180" s="15">
        <v>5000</v>
      </c>
      <c r="I180" s="15"/>
      <c r="J180" s="15"/>
      <c r="K180" s="15"/>
      <c r="L180" s="15"/>
      <c r="M180" s="15"/>
      <c r="N180" s="13">
        <f t="shared" si="21"/>
        <v>5000</v>
      </c>
      <c r="O180" s="16"/>
      <c r="P180" s="16"/>
    </row>
    <row r="181" spans="1:16" x14ac:dyDescent="0.2">
      <c r="A181" s="6">
        <v>32234</v>
      </c>
      <c r="B181" s="6" t="s">
        <v>102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3">
        <f t="shared" si="21"/>
        <v>0</v>
      </c>
      <c r="O181" s="16"/>
      <c r="P181" s="16"/>
    </row>
    <row r="182" spans="1:16" x14ac:dyDescent="0.2">
      <c r="A182" s="6">
        <v>32239</v>
      </c>
      <c r="B182" s="6" t="s">
        <v>103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3">
        <f t="shared" si="21"/>
        <v>0</v>
      </c>
      <c r="O182" s="16"/>
      <c r="P182" s="16"/>
    </row>
    <row r="183" spans="1:16" x14ac:dyDescent="0.2">
      <c r="A183" s="6">
        <v>32244</v>
      </c>
      <c r="B183" s="6" t="s">
        <v>104</v>
      </c>
      <c r="C183" s="15"/>
      <c r="D183" s="15"/>
      <c r="E183" s="15">
        <v>0</v>
      </c>
      <c r="F183" s="15"/>
      <c r="G183" s="15">
        <v>1050</v>
      </c>
      <c r="H183" s="15">
        <v>0</v>
      </c>
      <c r="I183" s="15"/>
      <c r="J183" s="15"/>
      <c r="K183" s="15"/>
      <c r="L183" s="15"/>
      <c r="M183" s="15"/>
      <c r="N183" s="13">
        <f t="shared" si="21"/>
        <v>1050</v>
      </c>
      <c r="O183" s="16"/>
      <c r="P183" s="16"/>
    </row>
    <row r="184" spans="1:16" x14ac:dyDescent="0.2">
      <c r="A184" s="6">
        <v>32251</v>
      </c>
      <c r="B184" s="6" t="s">
        <v>105</v>
      </c>
      <c r="C184" s="15"/>
      <c r="D184" s="15"/>
      <c r="E184" s="15">
        <v>0</v>
      </c>
      <c r="F184" s="15"/>
      <c r="G184" s="15"/>
      <c r="H184" s="15">
        <v>3000</v>
      </c>
      <c r="I184" s="15"/>
      <c r="J184" s="15"/>
      <c r="K184" s="15">
        <v>0</v>
      </c>
      <c r="L184" s="15"/>
      <c r="M184" s="15"/>
      <c r="N184" s="13">
        <f t="shared" si="21"/>
        <v>3000</v>
      </c>
      <c r="O184" s="16"/>
      <c r="P184" s="16"/>
    </row>
    <row r="185" spans="1:16" x14ac:dyDescent="0.2">
      <c r="A185" s="6">
        <v>32252</v>
      </c>
      <c r="B185" s="6" t="s">
        <v>106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3">
        <f t="shared" si="21"/>
        <v>0</v>
      </c>
      <c r="O185" s="16"/>
      <c r="P185" s="16"/>
    </row>
    <row r="186" spans="1:16" x14ac:dyDescent="0.2">
      <c r="A186" s="6">
        <v>32271</v>
      </c>
      <c r="B186" s="6" t="s">
        <v>107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3">
        <f t="shared" si="21"/>
        <v>0</v>
      </c>
      <c r="O186" s="16"/>
      <c r="P186" s="16"/>
    </row>
    <row r="187" spans="1:16" x14ac:dyDescent="0.2">
      <c r="A187" s="6">
        <v>32311</v>
      </c>
      <c r="B187" s="6" t="s">
        <v>108</v>
      </c>
      <c r="C187" s="15"/>
      <c r="D187" s="15"/>
      <c r="E187" s="15">
        <v>480</v>
      </c>
      <c r="F187" s="15"/>
      <c r="G187" s="15"/>
      <c r="H187" s="15"/>
      <c r="I187" s="15"/>
      <c r="J187" s="15"/>
      <c r="K187" s="15"/>
      <c r="L187" s="15"/>
      <c r="M187" s="15"/>
      <c r="N187" s="13">
        <f t="shared" si="21"/>
        <v>480</v>
      </c>
      <c r="O187" s="16"/>
      <c r="P187" s="16"/>
    </row>
    <row r="188" spans="1:16" x14ac:dyDescent="0.2">
      <c r="A188" s="6">
        <v>32313</v>
      </c>
      <c r="B188" s="6" t="s">
        <v>109</v>
      </c>
      <c r="C188" s="15"/>
      <c r="D188" s="15"/>
      <c r="E188" s="15"/>
      <c r="F188" s="15"/>
      <c r="G188" s="15"/>
      <c r="H188" s="15"/>
      <c r="I188" s="15">
        <v>25</v>
      </c>
      <c r="J188" s="15"/>
      <c r="K188" s="15">
        <v>0</v>
      </c>
      <c r="L188" s="15">
        <v>0</v>
      </c>
      <c r="M188" s="15"/>
      <c r="N188" s="13">
        <f t="shared" si="21"/>
        <v>25</v>
      </c>
      <c r="O188" s="16"/>
      <c r="P188" s="16"/>
    </row>
    <row r="189" spans="1:16" x14ac:dyDescent="0.2">
      <c r="A189" s="6">
        <v>32319</v>
      </c>
      <c r="B189" s="6" t="s">
        <v>110</v>
      </c>
      <c r="C189" s="15">
        <v>0</v>
      </c>
      <c r="D189" s="15"/>
      <c r="E189" s="15"/>
      <c r="F189" s="15">
        <v>0</v>
      </c>
      <c r="G189" s="15"/>
      <c r="H189" s="15"/>
      <c r="I189" s="15"/>
      <c r="J189" s="15"/>
      <c r="K189" s="15">
        <v>28000</v>
      </c>
      <c r="L189" s="15"/>
      <c r="M189" s="15"/>
      <c r="N189" s="13">
        <f t="shared" si="21"/>
        <v>28000</v>
      </c>
      <c r="O189" s="16"/>
      <c r="P189" s="16"/>
    </row>
    <row r="190" spans="1:16" x14ac:dyDescent="0.2">
      <c r="A190" s="6">
        <v>32329</v>
      </c>
      <c r="B190" s="6" t="s">
        <v>111</v>
      </c>
      <c r="C190" s="15"/>
      <c r="D190" s="15"/>
      <c r="E190" s="15"/>
      <c r="F190" s="15">
        <v>0</v>
      </c>
      <c r="G190" s="15"/>
      <c r="H190" s="15">
        <v>475</v>
      </c>
      <c r="I190" s="15"/>
      <c r="J190" s="15"/>
      <c r="K190" s="15"/>
      <c r="L190" s="15"/>
      <c r="M190" s="15"/>
      <c r="N190" s="13">
        <f t="shared" si="21"/>
        <v>475</v>
      </c>
      <c r="O190" s="16"/>
      <c r="P190" s="16"/>
    </row>
    <row r="191" spans="1:16" x14ac:dyDescent="0.2">
      <c r="A191" s="6">
        <v>32339</v>
      </c>
      <c r="B191" s="6" t="s">
        <v>112</v>
      </c>
      <c r="C191" s="15"/>
      <c r="D191" s="15"/>
      <c r="E191" s="15">
        <v>0</v>
      </c>
      <c r="F191" s="15"/>
      <c r="G191" s="15"/>
      <c r="H191" s="15"/>
      <c r="I191" s="15"/>
      <c r="J191" s="15"/>
      <c r="K191" s="15"/>
      <c r="L191" s="15"/>
      <c r="M191" s="15"/>
      <c r="N191" s="13">
        <f t="shared" si="21"/>
        <v>0</v>
      </c>
      <c r="O191" s="16"/>
      <c r="P191" s="16"/>
    </row>
    <row r="192" spans="1:16" x14ac:dyDescent="0.2">
      <c r="A192" s="6">
        <v>32349</v>
      </c>
      <c r="B192" s="6" t="s">
        <v>113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3">
        <f t="shared" si="21"/>
        <v>0</v>
      </c>
      <c r="O192" s="16"/>
      <c r="P192" s="16"/>
    </row>
    <row r="193" spans="1:16" x14ac:dyDescent="0.2">
      <c r="A193" s="6">
        <v>32359</v>
      </c>
      <c r="B193" s="6" t="s">
        <v>114</v>
      </c>
      <c r="C193" s="15"/>
      <c r="D193" s="15"/>
      <c r="E193" s="15"/>
      <c r="F193" s="15"/>
      <c r="G193" s="15"/>
      <c r="H193" s="15"/>
      <c r="I193" s="15"/>
      <c r="J193" s="15"/>
      <c r="K193" s="15">
        <v>0</v>
      </c>
      <c r="L193" s="15"/>
      <c r="M193" s="15"/>
      <c r="N193" s="13">
        <f t="shared" si="21"/>
        <v>0</v>
      </c>
      <c r="O193" s="16"/>
      <c r="P193" s="16"/>
    </row>
    <row r="194" spans="1:16" x14ac:dyDescent="0.2">
      <c r="A194" s="6">
        <v>32361</v>
      </c>
      <c r="B194" s="6" t="s">
        <v>115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3">
        <f t="shared" si="21"/>
        <v>0</v>
      </c>
      <c r="O194" s="16"/>
      <c r="P194" s="16"/>
    </row>
    <row r="195" spans="1:16" x14ac:dyDescent="0.2">
      <c r="A195" s="6">
        <v>32369</v>
      </c>
      <c r="B195" s="6" t="s">
        <v>116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3">
        <f t="shared" si="21"/>
        <v>0</v>
      </c>
      <c r="O195" s="16"/>
      <c r="P195" s="16"/>
    </row>
    <row r="196" spans="1:16" x14ac:dyDescent="0.2">
      <c r="A196" s="6">
        <v>32371</v>
      </c>
      <c r="B196" s="6" t="s">
        <v>117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3">
        <f t="shared" si="21"/>
        <v>0</v>
      </c>
      <c r="O196" s="16"/>
      <c r="P196" s="16"/>
    </row>
    <row r="197" spans="1:16" x14ac:dyDescent="0.2">
      <c r="A197" s="6">
        <v>32372</v>
      </c>
      <c r="B197" s="6" t="s">
        <v>118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3">
        <f t="shared" si="21"/>
        <v>0</v>
      </c>
      <c r="O197" s="16"/>
      <c r="P197" s="16"/>
    </row>
    <row r="198" spans="1:16" x14ac:dyDescent="0.2">
      <c r="A198" s="6">
        <v>32379</v>
      </c>
      <c r="B198" s="6" t="s">
        <v>119</v>
      </c>
      <c r="C198" s="15"/>
      <c r="D198" s="15"/>
      <c r="E198" s="15">
        <v>0</v>
      </c>
      <c r="F198" s="15"/>
      <c r="G198" s="15"/>
      <c r="H198" s="15"/>
      <c r="I198" s="15"/>
      <c r="J198" s="15"/>
      <c r="K198" s="15"/>
      <c r="L198" s="15"/>
      <c r="M198" s="15"/>
      <c r="N198" s="13">
        <f t="shared" si="21"/>
        <v>0</v>
      </c>
      <c r="O198" s="16"/>
      <c r="P198" s="16"/>
    </row>
    <row r="199" spans="1:16" x14ac:dyDescent="0.2">
      <c r="A199" s="6">
        <v>32389</v>
      </c>
      <c r="B199" s="6" t="s">
        <v>120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3">
        <f t="shared" si="21"/>
        <v>0</v>
      </c>
      <c r="O199" s="16"/>
      <c r="P199" s="16"/>
    </row>
    <row r="200" spans="1:16" x14ac:dyDescent="0.2">
      <c r="A200" s="6">
        <v>32391</v>
      </c>
      <c r="B200" s="6" t="s">
        <v>121</v>
      </c>
      <c r="C200" s="15"/>
      <c r="D200" s="15"/>
      <c r="E200" s="15"/>
      <c r="F200" s="15"/>
      <c r="G200" s="15"/>
      <c r="H200" s="15"/>
      <c r="I200" s="15">
        <v>4890</v>
      </c>
      <c r="J200" s="15"/>
      <c r="K200" s="15"/>
      <c r="L200" s="15"/>
      <c r="M200" s="15"/>
      <c r="N200" s="13">
        <f t="shared" si="21"/>
        <v>4890</v>
      </c>
      <c r="O200" s="16"/>
      <c r="P200" s="16"/>
    </row>
    <row r="201" spans="1:16" x14ac:dyDescent="0.2">
      <c r="A201" s="6">
        <v>32399</v>
      </c>
      <c r="B201" s="6" t="s">
        <v>122</v>
      </c>
      <c r="C201" s="15"/>
      <c r="D201" s="15"/>
      <c r="E201" s="15"/>
      <c r="F201" s="15">
        <v>2000</v>
      </c>
      <c r="G201" s="15">
        <v>66000</v>
      </c>
      <c r="H201" s="15"/>
      <c r="I201" s="15"/>
      <c r="J201" s="15"/>
      <c r="K201" s="15"/>
      <c r="L201" s="15">
        <v>0</v>
      </c>
      <c r="M201" s="15"/>
      <c r="N201" s="13">
        <f t="shared" si="21"/>
        <v>68000</v>
      </c>
      <c r="O201" s="16"/>
      <c r="P201" s="16"/>
    </row>
    <row r="202" spans="1:16" x14ac:dyDescent="0.2">
      <c r="A202" s="6">
        <v>32412</v>
      </c>
      <c r="B202" s="6" t="s">
        <v>123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>
        <v>0</v>
      </c>
      <c r="N202" s="13">
        <f t="shared" si="21"/>
        <v>0</v>
      </c>
      <c r="O202" s="16"/>
      <c r="P202" s="16"/>
    </row>
    <row r="203" spans="1:16" x14ac:dyDescent="0.2">
      <c r="A203" s="6">
        <v>32922</v>
      </c>
      <c r="B203" s="6" t="s">
        <v>124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3">
        <f t="shared" si="21"/>
        <v>0</v>
      </c>
      <c r="O203" s="16"/>
      <c r="P203" s="16"/>
    </row>
    <row r="204" spans="1:16" x14ac:dyDescent="0.2">
      <c r="A204" s="6">
        <v>32923</v>
      </c>
      <c r="B204" s="6" t="s">
        <v>125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>
        <v>2000</v>
      </c>
      <c r="M204" s="15"/>
      <c r="N204" s="13">
        <f t="shared" si="21"/>
        <v>2000</v>
      </c>
      <c r="O204" s="16"/>
      <c r="P204" s="16"/>
    </row>
    <row r="205" spans="1:16" x14ac:dyDescent="0.2">
      <c r="A205" s="6">
        <v>32931</v>
      </c>
      <c r="B205" s="6" t="s">
        <v>126</v>
      </c>
      <c r="C205" s="15"/>
      <c r="D205" s="15"/>
      <c r="E205" s="15"/>
      <c r="F205" s="15"/>
      <c r="G205" s="15"/>
      <c r="H205" s="15">
        <v>1235</v>
      </c>
      <c r="I205" s="15">
        <v>1380</v>
      </c>
      <c r="J205" s="15"/>
      <c r="K205" s="15">
        <v>0</v>
      </c>
      <c r="L205" s="15">
        <v>1000</v>
      </c>
      <c r="M205" s="15"/>
      <c r="N205" s="13">
        <f t="shared" si="21"/>
        <v>3615</v>
      </c>
      <c r="O205" s="16"/>
      <c r="P205" s="16"/>
    </row>
    <row r="206" spans="1:16" x14ac:dyDescent="0.2">
      <c r="A206" s="6">
        <v>32941</v>
      </c>
      <c r="B206" s="6" t="s">
        <v>127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3">
        <f t="shared" si="21"/>
        <v>0</v>
      </c>
      <c r="O206" s="16"/>
      <c r="P206" s="16"/>
    </row>
    <row r="207" spans="1:16" x14ac:dyDescent="0.2">
      <c r="A207" s="6">
        <v>32955</v>
      </c>
      <c r="B207" s="6" t="s">
        <v>159</v>
      </c>
      <c r="C207" s="15">
        <v>27000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3">
        <f t="shared" si="21"/>
        <v>27000</v>
      </c>
      <c r="O207" s="16"/>
      <c r="P207" s="16"/>
    </row>
    <row r="208" spans="1:16" x14ac:dyDescent="0.2">
      <c r="A208" s="6">
        <v>32999</v>
      </c>
      <c r="B208" s="6" t="s">
        <v>129</v>
      </c>
      <c r="C208" s="15">
        <v>0</v>
      </c>
      <c r="D208" s="15"/>
      <c r="E208" s="15">
        <v>17970</v>
      </c>
      <c r="F208" s="15">
        <v>36345</v>
      </c>
      <c r="G208" s="15">
        <v>16000</v>
      </c>
      <c r="H208" s="15">
        <v>1000</v>
      </c>
      <c r="I208" s="15">
        <v>4045</v>
      </c>
      <c r="J208" s="15"/>
      <c r="K208" s="15">
        <v>1000</v>
      </c>
      <c r="L208" s="15">
        <v>9147</v>
      </c>
      <c r="M208" s="15"/>
      <c r="N208" s="13">
        <f t="shared" si="21"/>
        <v>85507</v>
      </c>
      <c r="O208" s="16"/>
      <c r="P208" s="16"/>
    </row>
    <row r="209" spans="1:16" x14ac:dyDescent="0.2">
      <c r="A209" s="6">
        <v>36911</v>
      </c>
      <c r="B209" s="6" t="s">
        <v>160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3">
        <f t="shared" si="21"/>
        <v>0</v>
      </c>
      <c r="O209" s="16"/>
      <c r="P209" s="16"/>
    </row>
    <row r="210" spans="1:16" x14ac:dyDescent="0.2">
      <c r="A210" s="6">
        <v>36921</v>
      </c>
      <c r="B210" s="6" t="s">
        <v>161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3">
        <f t="shared" si="21"/>
        <v>0</v>
      </c>
      <c r="O210" s="16"/>
      <c r="P210" s="16"/>
    </row>
    <row r="211" spans="1:16" x14ac:dyDescent="0.2">
      <c r="A211" s="6">
        <v>36931</v>
      </c>
      <c r="B211" s="6" t="s">
        <v>162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3">
        <f t="shared" si="21"/>
        <v>0</v>
      </c>
      <c r="O211" s="16"/>
      <c r="P211" s="16"/>
    </row>
    <row r="212" spans="1:16" x14ac:dyDescent="0.2">
      <c r="A212" s="6">
        <v>36941</v>
      </c>
      <c r="B212" s="6" t="s">
        <v>163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3">
        <f t="shared" si="21"/>
        <v>0</v>
      </c>
      <c r="O212" s="16"/>
      <c r="P212" s="16"/>
    </row>
    <row r="213" spans="1:16" x14ac:dyDescent="0.2">
      <c r="A213" s="6">
        <v>37151</v>
      </c>
      <c r="B213" s="6" t="s">
        <v>164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3">
        <f t="shared" si="21"/>
        <v>0</v>
      </c>
      <c r="O213" s="16"/>
      <c r="P213" s="16"/>
    </row>
    <row r="214" spans="1:16" x14ac:dyDescent="0.2">
      <c r="A214" s="6">
        <v>37229</v>
      </c>
      <c r="B214" s="6" t="s">
        <v>165</v>
      </c>
      <c r="C214" s="15"/>
      <c r="D214" s="15"/>
      <c r="E214" s="15"/>
      <c r="F214" s="15"/>
      <c r="G214" s="15"/>
      <c r="H214" s="15"/>
      <c r="I214" s="15"/>
      <c r="J214" s="15"/>
      <c r="K214" s="15">
        <v>80000</v>
      </c>
      <c r="L214" s="15"/>
      <c r="M214" s="15"/>
      <c r="N214" s="13">
        <f t="shared" si="21"/>
        <v>80000</v>
      </c>
      <c r="O214" s="16"/>
      <c r="P214" s="16"/>
    </row>
    <row r="215" spans="1:16" x14ac:dyDescent="0.2">
      <c r="A215" s="6">
        <v>38131</v>
      </c>
      <c r="B215" s="6" t="s">
        <v>166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3">
        <f t="shared" si="21"/>
        <v>0</v>
      </c>
      <c r="O215" s="16"/>
      <c r="P215" s="16"/>
    </row>
    <row r="216" spans="1:16" x14ac:dyDescent="0.2">
      <c r="A216" s="6">
        <v>38231</v>
      </c>
      <c r="B216" s="6" t="s">
        <v>167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3">
        <f t="shared" si="21"/>
        <v>0</v>
      </c>
      <c r="O216" s="16"/>
      <c r="P216" s="16"/>
    </row>
    <row r="217" spans="1:16" x14ac:dyDescent="0.2">
      <c r="A217" s="6">
        <v>3864</v>
      </c>
      <c r="B217" s="6" t="s">
        <v>168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3">
        <f t="shared" si="21"/>
        <v>0</v>
      </c>
      <c r="O217" s="16"/>
      <c r="P217" s="16"/>
    </row>
    <row r="218" spans="1:16" x14ac:dyDescent="0.2">
      <c r="A218" s="12">
        <v>34</v>
      </c>
      <c r="B218" s="12" t="s">
        <v>130</v>
      </c>
      <c r="C218" s="13">
        <f>SUM(C219:C221)</f>
        <v>0</v>
      </c>
      <c r="D218" s="13"/>
      <c r="E218" s="13">
        <f t="shared" ref="E218:K218" si="23">SUM(E219:E221)</f>
        <v>0</v>
      </c>
      <c r="F218" s="13">
        <f>SUM(F219:F221)</f>
        <v>0</v>
      </c>
      <c r="G218" s="13">
        <f t="shared" si="23"/>
        <v>0</v>
      </c>
      <c r="H218" s="13">
        <f t="shared" si="23"/>
        <v>0</v>
      </c>
      <c r="I218" s="13">
        <f t="shared" si="23"/>
        <v>0</v>
      </c>
      <c r="J218" s="13">
        <f t="shared" si="23"/>
        <v>0</v>
      </c>
      <c r="K218" s="13">
        <f t="shared" si="23"/>
        <v>0</v>
      </c>
      <c r="L218" s="13"/>
      <c r="M218" s="13"/>
      <c r="N218" s="13">
        <f t="shared" si="21"/>
        <v>0</v>
      </c>
      <c r="O218" s="13">
        <f>SUM(O219:O221)</f>
        <v>0</v>
      </c>
      <c r="P218" s="13">
        <f>SUM(P219:P221)</f>
        <v>0</v>
      </c>
    </row>
    <row r="219" spans="1:16" x14ac:dyDescent="0.2">
      <c r="A219" s="6">
        <v>34311</v>
      </c>
      <c r="B219" s="6" t="s">
        <v>131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>
        <v>0</v>
      </c>
      <c r="M219" s="16"/>
      <c r="N219" s="13">
        <f t="shared" si="21"/>
        <v>0</v>
      </c>
      <c r="O219" s="16"/>
      <c r="P219" s="16"/>
    </row>
    <row r="220" spans="1:16" x14ac:dyDescent="0.2">
      <c r="A220" s="6">
        <v>34339</v>
      </c>
      <c r="B220" s="6" t="s">
        <v>132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3">
        <f t="shared" si="21"/>
        <v>0</v>
      </c>
      <c r="O220" s="16"/>
      <c r="P220" s="16"/>
    </row>
    <row r="221" spans="1:16" x14ac:dyDescent="0.2">
      <c r="A221" s="6">
        <v>34349</v>
      </c>
      <c r="B221" s="6" t="s">
        <v>133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3">
        <f t="shared" si="21"/>
        <v>0</v>
      </c>
      <c r="O221" s="16"/>
      <c r="P221" s="16"/>
    </row>
    <row r="222" spans="1:16" x14ac:dyDescent="0.2">
      <c r="A222" s="12">
        <v>4</v>
      </c>
      <c r="B222" s="12" t="s">
        <v>169</v>
      </c>
      <c r="C222" s="13">
        <f>SUM(C223:C223)</f>
        <v>0</v>
      </c>
      <c r="D222" s="13">
        <f t="shared" ref="D222:M222" si="24">SUM(D223:D223)</f>
        <v>0</v>
      </c>
      <c r="E222" s="13">
        <f t="shared" si="24"/>
        <v>100000</v>
      </c>
      <c r="F222" s="13">
        <f t="shared" si="24"/>
        <v>0</v>
      </c>
      <c r="G222" s="13">
        <f t="shared" si="24"/>
        <v>0</v>
      </c>
      <c r="H222" s="13">
        <f t="shared" si="24"/>
        <v>41790</v>
      </c>
      <c r="I222" s="13">
        <f t="shared" si="24"/>
        <v>5000</v>
      </c>
      <c r="J222" s="13">
        <f t="shared" si="24"/>
        <v>7000</v>
      </c>
      <c r="K222" s="13">
        <f t="shared" si="24"/>
        <v>133500</v>
      </c>
      <c r="L222" s="13">
        <f t="shared" si="24"/>
        <v>0</v>
      </c>
      <c r="M222" s="13">
        <f t="shared" si="24"/>
        <v>0</v>
      </c>
      <c r="N222" s="13">
        <f t="shared" si="21"/>
        <v>287290</v>
      </c>
      <c r="O222" s="13">
        <v>287290</v>
      </c>
      <c r="P222" s="13">
        <v>287290</v>
      </c>
    </row>
    <row r="223" spans="1:16" x14ac:dyDescent="0.2">
      <c r="A223" s="12">
        <v>42</v>
      </c>
      <c r="B223" s="12" t="s">
        <v>170</v>
      </c>
      <c r="C223" s="13">
        <f>SUM(C224:C228)</f>
        <v>0</v>
      </c>
      <c r="D223" s="13"/>
      <c r="E223" s="13">
        <f t="shared" ref="E223:M223" si="25">SUM(E224:E228)</f>
        <v>100000</v>
      </c>
      <c r="F223" s="13">
        <f>SUM(F224:F228)</f>
        <v>0</v>
      </c>
      <c r="G223" s="13">
        <f t="shared" si="25"/>
        <v>0</v>
      </c>
      <c r="H223" s="13">
        <f t="shared" si="25"/>
        <v>41790</v>
      </c>
      <c r="I223" s="13">
        <f t="shared" si="25"/>
        <v>5000</v>
      </c>
      <c r="J223" s="13">
        <f t="shared" si="25"/>
        <v>7000</v>
      </c>
      <c r="K223" s="13">
        <f t="shared" si="25"/>
        <v>133500</v>
      </c>
      <c r="L223" s="13">
        <f t="shared" si="25"/>
        <v>0</v>
      </c>
      <c r="M223" s="13">
        <f t="shared" si="25"/>
        <v>0</v>
      </c>
      <c r="N223" s="13">
        <f t="shared" si="21"/>
        <v>287290</v>
      </c>
      <c r="O223" s="13">
        <v>287290</v>
      </c>
      <c r="P223" s="13">
        <v>287290</v>
      </c>
    </row>
    <row r="224" spans="1:16" x14ac:dyDescent="0.2">
      <c r="A224" s="6">
        <v>42149</v>
      </c>
      <c r="B224" s="6" t="s">
        <v>171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3">
        <f t="shared" si="21"/>
        <v>0</v>
      </c>
      <c r="O224" s="16"/>
      <c r="P224" s="16"/>
    </row>
    <row r="225" spans="1:16" x14ac:dyDescent="0.2">
      <c r="A225" s="6">
        <v>42273</v>
      </c>
      <c r="B225" s="6" t="s">
        <v>138</v>
      </c>
      <c r="C225" s="16"/>
      <c r="D225" s="16"/>
      <c r="E225" s="16">
        <v>0</v>
      </c>
      <c r="F225" s="16">
        <v>0</v>
      </c>
      <c r="G225" s="16"/>
      <c r="H225" s="16">
        <v>41790</v>
      </c>
      <c r="I225" s="16">
        <v>5000</v>
      </c>
      <c r="J225" s="16"/>
      <c r="K225" s="16">
        <v>30000</v>
      </c>
      <c r="L225" s="16"/>
      <c r="M225" s="16"/>
      <c r="N225" s="13">
        <f t="shared" si="21"/>
        <v>76790</v>
      </c>
      <c r="O225" s="16"/>
      <c r="P225" s="16"/>
    </row>
    <row r="226" spans="1:16" x14ac:dyDescent="0.2">
      <c r="A226" s="6">
        <v>42319</v>
      </c>
      <c r="B226" s="6" t="s">
        <v>172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3">
        <f t="shared" si="21"/>
        <v>0</v>
      </c>
      <c r="O226" s="16"/>
      <c r="P226" s="16"/>
    </row>
    <row r="227" spans="1:16" x14ac:dyDescent="0.2">
      <c r="A227" s="6">
        <v>42411</v>
      </c>
      <c r="B227" s="6" t="s">
        <v>173</v>
      </c>
      <c r="C227" s="16"/>
      <c r="D227" s="16"/>
      <c r="E227" s="16"/>
      <c r="F227" s="16"/>
      <c r="G227" s="16"/>
      <c r="H227" s="16"/>
      <c r="I227" s="16"/>
      <c r="J227" s="16"/>
      <c r="K227" s="16">
        <v>103500</v>
      </c>
      <c r="L227" s="16"/>
      <c r="M227" s="16"/>
      <c r="N227" s="13">
        <f t="shared" si="21"/>
        <v>103500</v>
      </c>
      <c r="O227" s="16"/>
      <c r="P227" s="16"/>
    </row>
    <row r="228" spans="1:16" x14ac:dyDescent="0.2">
      <c r="A228" s="31">
        <v>45111</v>
      </c>
      <c r="B228" s="31" t="s">
        <v>174</v>
      </c>
      <c r="C228" s="16"/>
      <c r="D228" s="16"/>
      <c r="E228" s="16">
        <v>100000</v>
      </c>
      <c r="F228" s="16">
        <v>0</v>
      </c>
      <c r="G228" s="16"/>
      <c r="H228" s="16"/>
      <c r="I228" s="16"/>
      <c r="J228" s="16">
        <v>7000</v>
      </c>
      <c r="K228" s="16">
        <v>0</v>
      </c>
      <c r="L228" s="16"/>
      <c r="M228" s="16"/>
      <c r="N228" s="13">
        <f t="shared" si="21"/>
        <v>107000</v>
      </c>
      <c r="O228" s="16"/>
      <c r="P228" s="16"/>
    </row>
    <row r="229" spans="1:16" x14ac:dyDescent="0.2">
      <c r="A229" s="32" t="s">
        <v>175</v>
      </c>
      <c r="B229" s="33"/>
      <c r="C229" s="13">
        <f>SUM(C164+C222)</f>
        <v>8234394</v>
      </c>
      <c r="D229" s="13"/>
      <c r="E229" s="13">
        <f t="shared" ref="E229:M229" si="26">SUM(E164+E222)</f>
        <v>239972</v>
      </c>
      <c r="F229" s="13">
        <f t="shared" si="26"/>
        <v>88885</v>
      </c>
      <c r="G229" s="13">
        <f t="shared" si="26"/>
        <v>295050</v>
      </c>
      <c r="H229" s="13">
        <f t="shared" si="26"/>
        <v>60000</v>
      </c>
      <c r="I229" s="13">
        <f t="shared" si="26"/>
        <v>20340</v>
      </c>
      <c r="J229" s="13">
        <f t="shared" si="26"/>
        <v>7000</v>
      </c>
      <c r="K229" s="13">
        <f t="shared" si="26"/>
        <v>245796</v>
      </c>
      <c r="L229" s="13">
        <f t="shared" si="26"/>
        <v>43147</v>
      </c>
      <c r="M229" s="13">
        <f t="shared" si="26"/>
        <v>0</v>
      </c>
      <c r="N229" s="13">
        <f t="shared" si="21"/>
        <v>9234584</v>
      </c>
      <c r="O229" s="13">
        <v>9191437</v>
      </c>
      <c r="P229" s="13">
        <v>9191437</v>
      </c>
    </row>
    <row r="230" spans="1:16" ht="13.5" thickBot="1" x14ac:dyDescent="0.25">
      <c r="A230" s="23"/>
      <c r="B230" s="23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 ht="13.5" thickBot="1" x14ac:dyDescent="0.25">
      <c r="A231" s="34"/>
      <c r="B231" s="35" t="s">
        <v>176</v>
      </c>
      <c r="C231" s="36">
        <f t="shared" ref="C231:O231" si="27">SUM(C151+C229)</f>
        <v>8234394</v>
      </c>
      <c r="D231" s="36">
        <f t="shared" si="27"/>
        <v>1374244.2399999998</v>
      </c>
      <c r="E231" s="36">
        <f t="shared" si="27"/>
        <v>239972</v>
      </c>
      <c r="F231" s="36">
        <f t="shared" si="27"/>
        <v>88885</v>
      </c>
      <c r="G231" s="36">
        <f t="shared" si="27"/>
        <v>295050</v>
      </c>
      <c r="H231" s="36">
        <f t="shared" si="27"/>
        <v>60000</v>
      </c>
      <c r="I231" s="36">
        <f t="shared" si="27"/>
        <v>20340</v>
      </c>
      <c r="J231" s="36">
        <f t="shared" si="27"/>
        <v>7000</v>
      </c>
      <c r="K231" s="36">
        <f t="shared" si="27"/>
        <v>245796</v>
      </c>
      <c r="L231" s="36">
        <f t="shared" si="27"/>
        <v>43147</v>
      </c>
      <c r="M231" s="36">
        <f t="shared" si="27"/>
        <v>0</v>
      </c>
      <c r="N231" s="36">
        <f>SUM(N151+N229)</f>
        <v>10608828.24</v>
      </c>
      <c r="O231" s="36">
        <f t="shared" si="27"/>
        <v>10565681</v>
      </c>
      <c r="P231" s="37">
        <v>10565681</v>
      </c>
    </row>
    <row r="232" spans="1:16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1:16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1:16" x14ac:dyDescent="0.2">
      <c r="A234" s="47" t="s">
        <v>177</v>
      </c>
      <c r="B234" s="48"/>
      <c r="C234" s="48"/>
    </row>
    <row r="236" spans="1:16" x14ac:dyDescent="0.2">
      <c r="B236" s="4" t="s">
        <v>154</v>
      </c>
    </row>
    <row r="237" spans="1:16" x14ac:dyDescent="0.2">
      <c r="B237" s="23"/>
    </row>
    <row r="239" spans="1:16" x14ac:dyDescent="0.2">
      <c r="A239" s="12">
        <v>3</v>
      </c>
      <c r="B239" s="12" t="s">
        <v>86</v>
      </c>
      <c r="C239" s="13">
        <f>SUM(C240+C245+C283)</f>
        <v>0</v>
      </c>
      <c r="D239" s="13">
        <f t="shared" ref="D239:P239" si="28">SUM(D240+D245+D283)</f>
        <v>0</v>
      </c>
      <c r="E239" s="13">
        <f t="shared" si="28"/>
        <v>0</v>
      </c>
      <c r="F239" s="13">
        <f t="shared" si="28"/>
        <v>0</v>
      </c>
      <c r="G239" s="13">
        <f t="shared" si="28"/>
        <v>0</v>
      </c>
      <c r="H239" s="13">
        <f t="shared" si="28"/>
        <v>0</v>
      </c>
      <c r="I239" s="13">
        <f t="shared" si="28"/>
        <v>0</v>
      </c>
      <c r="J239" s="13">
        <f t="shared" si="28"/>
        <v>0</v>
      </c>
      <c r="K239" s="13">
        <f t="shared" si="28"/>
        <v>0</v>
      </c>
      <c r="L239" s="13"/>
      <c r="M239" s="13"/>
      <c r="N239" s="13">
        <f t="shared" si="28"/>
        <v>0</v>
      </c>
      <c r="O239" s="13">
        <f t="shared" si="28"/>
        <v>0</v>
      </c>
      <c r="P239" s="13">
        <f t="shared" si="28"/>
        <v>0</v>
      </c>
    </row>
    <row r="240" spans="1:16" x14ac:dyDescent="0.2">
      <c r="A240" s="12">
        <v>31</v>
      </c>
      <c r="B240" s="12" t="s">
        <v>87</v>
      </c>
      <c r="C240" s="13">
        <f>SUM(C241:C244)</f>
        <v>0</v>
      </c>
      <c r="D240" s="13">
        <f t="shared" ref="D240:P240" si="29">SUM(D241:D244)</f>
        <v>0</v>
      </c>
      <c r="E240" s="13">
        <f t="shared" si="29"/>
        <v>0</v>
      </c>
      <c r="F240" s="13">
        <f t="shared" si="29"/>
        <v>0</v>
      </c>
      <c r="G240" s="13">
        <f t="shared" si="29"/>
        <v>0</v>
      </c>
      <c r="H240" s="13">
        <f t="shared" si="29"/>
        <v>0</v>
      </c>
      <c r="I240" s="13">
        <f t="shared" si="29"/>
        <v>0</v>
      </c>
      <c r="J240" s="13">
        <f t="shared" si="29"/>
        <v>0</v>
      </c>
      <c r="K240" s="13">
        <f t="shared" si="29"/>
        <v>0</v>
      </c>
      <c r="L240" s="13"/>
      <c r="M240" s="13"/>
      <c r="N240" s="13">
        <f t="shared" si="29"/>
        <v>0</v>
      </c>
      <c r="O240" s="13">
        <f t="shared" si="29"/>
        <v>0</v>
      </c>
      <c r="P240" s="13">
        <f t="shared" si="29"/>
        <v>0</v>
      </c>
    </row>
    <row r="241" spans="1:16" x14ac:dyDescent="0.2">
      <c r="A241" s="6">
        <v>31111</v>
      </c>
      <c r="B241" s="6" t="s">
        <v>88</v>
      </c>
      <c r="C241" s="16"/>
      <c r="D241" s="16"/>
      <c r="E241" s="16"/>
      <c r="F241" s="16"/>
      <c r="G241" s="13"/>
      <c r="H241" s="13"/>
      <c r="I241" s="13"/>
      <c r="J241" s="13"/>
      <c r="K241" s="13"/>
      <c r="L241" s="13"/>
      <c r="M241" s="13"/>
      <c r="N241" s="13">
        <f>SUM(C241+E241+G241+H241+I241+J241+K241)</f>
        <v>0</v>
      </c>
      <c r="O241" s="16"/>
      <c r="P241" s="16"/>
    </row>
    <row r="242" spans="1:16" x14ac:dyDescent="0.2">
      <c r="A242" s="6">
        <v>31219</v>
      </c>
      <c r="B242" s="6" t="s">
        <v>89</v>
      </c>
      <c r="C242" s="16"/>
      <c r="D242" s="16"/>
      <c r="E242" s="16"/>
      <c r="F242" s="16"/>
      <c r="G242" s="13"/>
      <c r="H242" s="13"/>
      <c r="I242" s="13"/>
      <c r="J242" s="13"/>
      <c r="K242" s="13"/>
      <c r="L242" s="13"/>
      <c r="M242" s="13"/>
      <c r="N242" s="13">
        <f>SUM(C242+E242+G242+H242+I242+J242+K242)</f>
        <v>0</v>
      </c>
      <c r="O242" s="16"/>
      <c r="P242" s="16"/>
    </row>
    <row r="243" spans="1:16" x14ac:dyDescent="0.2">
      <c r="A243" s="6">
        <v>31321</v>
      </c>
      <c r="B243" s="6" t="s">
        <v>90</v>
      </c>
      <c r="C243" s="16"/>
      <c r="D243" s="16"/>
      <c r="E243" s="16"/>
      <c r="F243" s="16"/>
      <c r="G243" s="13"/>
      <c r="H243" s="13"/>
      <c r="I243" s="13"/>
      <c r="J243" s="13"/>
      <c r="K243" s="13"/>
      <c r="L243" s="13"/>
      <c r="M243" s="13"/>
      <c r="N243" s="13">
        <f>SUM(C243+E243+G243+H243+I243+J243+K243)</f>
        <v>0</v>
      </c>
      <c r="O243" s="16"/>
      <c r="P243" s="16"/>
    </row>
    <row r="244" spans="1:16" x14ac:dyDescent="0.2">
      <c r="A244" s="6">
        <v>31332</v>
      </c>
      <c r="B244" s="6" t="s">
        <v>91</v>
      </c>
      <c r="C244" s="16"/>
      <c r="D244" s="16"/>
      <c r="E244" s="16"/>
      <c r="F244" s="16"/>
      <c r="G244" s="13"/>
      <c r="H244" s="13"/>
      <c r="I244" s="13"/>
      <c r="J244" s="13"/>
      <c r="K244" s="13"/>
      <c r="L244" s="13"/>
      <c r="M244" s="13"/>
      <c r="N244" s="13">
        <f>SUM(C244+E244+G244+H244+I244+J244+K244)</f>
        <v>0</v>
      </c>
      <c r="O244" s="16"/>
      <c r="P244" s="16"/>
    </row>
    <row r="245" spans="1:16" x14ac:dyDescent="0.2">
      <c r="A245" s="12">
        <v>32</v>
      </c>
      <c r="B245" s="12" t="s">
        <v>92</v>
      </c>
      <c r="C245" s="13">
        <f>SUM(C246:C282)</f>
        <v>0</v>
      </c>
      <c r="D245" s="13">
        <f t="shared" ref="D245:P245" si="30">SUM(D246:D282)</f>
        <v>0</v>
      </c>
      <c r="E245" s="13">
        <f t="shared" si="30"/>
        <v>0</v>
      </c>
      <c r="F245" s="13">
        <f t="shared" si="30"/>
        <v>0</v>
      </c>
      <c r="G245" s="13">
        <f t="shared" si="30"/>
        <v>0</v>
      </c>
      <c r="H245" s="13">
        <f t="shared" si="30"/>
        <v>0</v>
      </c>
      <c r="I245" s="13">
        <f t="shared" si="30"/>
        <v>0</v>
      </c>
      <c r="J245" s="13">
        <f t="shared" si="30"/>
        <v>0</v>
      </c>
      <c r="K245" s="13">
        <f t="shared" si="30"/>
        <v>0</v>
      </c>
      <c r="L245" s="13"/>
      <c r="M245" s="13"/>
      <c r="N245" s="13">
        <f t="shared" si="30"/>
        <v>0</v>
      </c>
      <c r="O245" s="13">
        <f t="shared" si="30"/>
        <v>0</v>
      </c>
      <c r="P245" s="13">
        <f t="shared" si="30"/>
        <v>0</v>
      </c>
    </row>
    <row r="246" spans="1:16" x14ac:dyDescent="0.2">
      <c r="A246" s="6">
        <v>32119</v>
      </c>
      <c r="B246" s="6" t="s">
        <v>93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3">
        <f t="shared" ref="N246:N282" si="31">SUM(C246+E246+G246+H246+I246+J246+K246)</f>
        <v>0</v>
      </c>
      <c r="O246" s="16"/>
      <c r="P246" s="16"/>
    </row>
    <row r="247" spans="1:16" x14ac:dyDescent="0.2">
      <c r="A247" s="6">
        <v>32121</v>
      </c>
      <c r="B247" s="6" t="s">
        <v>94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3">
        <f t="shared" si="31"/>
        <v>0</v>
      </c>
      <c r="O247" s="16"/>
      <c r="P247" s="16"/>
    </row>
    <row r="248" spans="1:16" x14ac:dyDescent="0.2">
      <c r="A248" s="6">
        <v>32131</v>
      </c>
      <c r="B248" s="6" t="s">
        <v>95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3">
        <f t="shared" si="31"/>
        <v>0</v>
      </c>
      <c r="O248" s="16"/>
      <c r="P248" s="16"/>
    </row>
    <row r="249" spans="1:16" x14ac:dyDescent="0.2">
      <c r="A249" s="6">
        <v>32149</v>
      </c>
      <c r="B249" s="6" t="s">
        <v>96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3">
        <f t="shared" si="31"/>
        <v>0</v>
      </c>
      <c r="O249" s="16"/>
      <c r="P249" s="16"/>
    </row>
    <row r="250" spans="1:16" x14ac:dyDescent="0.2">
      <c r="A250" s="6">
        <v>32211</v>
      </c>
      <c r="B250" s="6" t="s">
        <v>97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3">
        <f t="shared" si="31"/>
        <v>0</v>
      </c>
      <c r="O250" s="16"/>
      <c r="P250" s="16"/>
    </row>
    <row r="251" spans="1:16" x14ac:dyDescent="0.2">
      <c r="A251" s="6">
        <v>32219</v>
      </c>
      <c r="B251" s="6" t="s">
        <v>98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3">
        <f t="shared" si="31"/>
        <v>0</v>
      </c>
      <c r="O251" s="16"/>
      <c r="P251" s="16"/>
    </row>
    <row r="252" spans="1:16" x14ac:dyDescent="0.2">
      <c r="A252" s="6">
        <v>32229</v>
      </c>
      <c r="B252" s="6" t="s">
        <v>99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3">
        <f t="shared" si="31"/>
        <v>0</v>
      </c>
      <c r="O252" s="16"/>
      <c r="P252" s="16"/>
    </row>
    <row r="253" spans="1:16" x14ac:dyDescent="0.2">
      <c r="A253" s="6">
        <v>32231</v>
      </c>
      <c r="B253" s="6" t="s">
        <v>100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3">
        <f t="shared" si="31"/>
        <v>0</v>
      </c>
      <c r="O253" s="16"/>
      <c r="P253" s="16"/>
    </row>
    <row r="254" spans="1:16" x14ac:dyDescent="0.2">
      <c r="A254" s="6">
        <v>32233</v>
      </c>
      <c r="B254" s="6" t="s">
        <v>101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3">
        <f t="shared" si="31"/>
        <v>0</v>
      </c>
      <c r="O254" s="16"/>
      <c r="P254" s="16"/>
    </row>
    <row r="255" spans="1:16" x14ac:dyDescent="0.2">
      <c r="A255" s="6">
        <v>32234</v>
      </c>
      <c r="B255" s="6" t="s">
        <v>102</v>
      </c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3">
        <f t="shared" si="31"/>
        <v>0</v>
      </c>
      <c r="O255" s="16"/>
      <c r="P255" s="16"/>
    </row>
    <row r="256" spans="1:16" x14ac:dyDescent="0.2">
      <c r="A256" s="6">
        <v>32239</v>
      </c>
      <c r="B256" s="6" t="s">
        <v>103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3">
        <f t="shared" si="31"/>
        <v>0</v>
      </c>
      <c r="O256" s="16"/>
      <c r="P256" s="16"/>
    </row>
    <row r="257" spans="1:16" x14ac:dyDescent="0.2">
      <c r="A257" s="6">
        <v>32244</v>
      </c>
      <c r="B257" s="6" t="s">
        <v>104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3">
        <f t="shared" si="31"/>
        <v>0</v>
      </c>
      <c r="O257" s="16"/>
      <c r="P257" s="16"/>
    </row>
    <row r="258" spans="1:16" x14ac:dyDescent="0.2">
      <c r="A258" s="6">
        <v>32251</v>
      </c>
      <c r="B258" s="6" t="s">
        <v>105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3">
        <f t="shared" si="31"/>
        <v>0</v>
      </c>
      <c r="O258" s="16"/>
      <c r="P258" s="16"/>
    </row>
    <row r="259" spans="1:16" x14ac:dyDescent="0.2">
      <c r="A259" s="6">
        <v>32252</v>
      </c>
      <c r="B259" s="6" t="s">
        <v>106</v>
      </c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3">
        <f t="shared" si="31"/>
        <v>0</v>
      </c>
      <c r="O259" s="16"/>
      <c r="P259" s="16"/>
    </row>
    <row r="260" spans="1:16" x14ac:dyDescent="0.2">
      <c r="A260" s="6">
        <v>32271</v>
      </c>
      <c r="B260" s="6" t="s">
        <v>107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3">
        <f t="shared" si="31"/>
        <v>0</v>
      </c>
      <c r="O260" s="16"/>
      <c r="P260" s="16"/>
    </row>
    <row r="261" spans="1:16" x14ac:dyDescent="0.2">
      <c r="A261" s="6">
        <v>32311</v>
      </c>
      <c r="B261" s="6" t="s">
        <v>108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3">
        <f t="shared" si="31"/>
        <v>0</v>
      </c>
      <c r="O261" s="16"/>
      <c r="P261" s="16"/>
    </row>
    <row r="262" spans="1:16" x14ac:dyDescent="0.2">
      <c r="A262" s="6">
        <v>32313</v>
      </c>
      <c r="B262" s="6" t="s">
        <v>109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3">
        <f t="shared" si="31"/>
        <v>0</v>
      </c>
      <c r="O262" s="16"/>
      <c r="P262" s="16"/>
    </row>
    <row r="263" spans="1:16" x14ac:dyDescent="0.2">
      <c r="A263" s="6">
        <v>32319</v>
      </c>
      <c r="B263" s="6" t="s">
        <v>110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3">
        <f t="shared" si="31"/>
        <v>0</v>
      </c>
      <c r="O263" s="16"/>
      <c r="P263" s="16"/>
    </row>
    <row r="264" spans="1:16" x14ac:dyDescent="0.2">
      <c r="A264" s="6">
        <v>32329</v>
      </c>
      <c r="B264" s="6" t="s">
        <v>111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3">
        <f t="shared" si="31"/>
        <v>0</v>
      </c>
      <c r="O264" s="16"/>
      <c r="P264" s="16"/>
    </row>
    <row r="265" spans="1:16" x14ac:dyDescent="0.2">
      <c r="A265" s="6">
        <v>32339</v>
      </c>
      <c r="B265" s="6" t="s">
        <v>112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3">
        <f t="shared" si="31"/>
        <v>0</v>
      </c>
      <c r="O265" s="16"/>
      <c r="P265" s="16"/>
    </row>
    <row r="266" spans="1:16" x14ac:dyDescent="0.2">
      <c r="A266" s="6">
        <v>32349</v>
      </c>
      <c r="B266" s="6" t="s">
        <v>113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3">
        <f t="shared" si="31"/>
        <v>0</v>
      </c>
      <c r="O266" s="16"/>
      <c r="P266" s="16"/>
    </row>
    <row r="267" spans="1:16" x14ac:dyDescent="0.2">
      <c r="A267" s="6">
        <v>32359</v>
      </c>
      <c r="B267" s="6" t="s">
        <v>114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3">
        <f t="shared" si="31"/>
        <v>0</v>
      </c>
      <c r="O267" s="16"/>
      <c r="P267" s="16"/>
    </row>
    <row r="268" spans="1:16" x14ac:dyDescent="0.2">
      <c r="A268" s="6">
        <v>32361</v>
      </c>
      <c r="B268" s="6" t="s">
        <v>115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3">
        <f t="shared" si="31"/>
        <v>0</v>
      </c>
      <c r="O268" s="16"/>
      <c r="P268" s="16"/>
    </row>
    <row r="269" spans="1:16" x14ac:dyDescent="0.2">
      <c r="A269" s="6">
        <v>32369</v>
      </c>
      <c r="B269" s="6" t="s">
        <v>116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3">
        <f t="shared" si="31"/>
        <v>0</v>
      </c>
      <c r="O269" s="16"/>
      <c r="P269" s="16"/>
    </row>
    <row r="270" spans="1:16" x14ac:dyDescent="0.2">
      <c r="A270" s="6">
        <v>32371</v>
      </c>
      <c r="B270" s="6" t="s">
        <v>117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3">
        <f t="shared" si="31"/>
        <v>0</v>
      </c>
      <c r="O270" s="16"/>
      <c r="P270" s="16"/>
    </row>
    <row r="271" spans="1:16" x14ac:dyDescent="0.2">
      <c r="A271" s="6">
        <v>32372</v>
      </c>
      <c r="B271" s="6" t="s">
        <v>118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3">
        <f t="shared" si="31"/>
        <v>0</v>
      </c>
      <c r="O271" s="16"/>
      <c r="P271" s="16"/>
    </row>
    <row r="272" spans="1:16" x14ac:dyDescent="0.2">
      <c r="A272" s="6">
        <v>32379</v>
      </c>
      <c r="B272" s="6" t="s">
        <v>119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3">
        <f t="shared" si="31"/>
        <v>0</v>
      </c>
      <c r="O272" s="16"/>
      <c r="P272" s="16"/>
    </row>
    <row r="273" spans="1:16" x14ac:dyDescent="0.2">
      <c r="A273" s="6">
        <v>32389</v>
      </c>
      <c r="B273" s="6" t="s">
        <v>120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3">
        <f t="shared" si="31"/>
        <v>0</v>
      </c>
      <c r="O273" s="16"/>
      <c r="P273" s="16"/>
    </row>
    <row r="274" spans="1:16" x14ac:dyDescent="0.2">
      <c r="A274" s="6">
        <v>32391</v>
      </c>
      <c r="B274" s="6" t="s">
        <v>121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3">
        <f t="shared" si="31"/>
        <v>0</v>
      </c>
      <c r="O274" s="16"/>
      <c r="P274" s="16"/>
    </row>
    <row r="275" spans="1:16" x14ac:dyDescent="0.2">
      <c r="A275" s="6">
        <v>32399</v>
      </c>
      <c r="B275" s="6" t="s">
        <v>122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3">
        <f t="shared" si="31"/>
        <v>0</v>
      </c>
      <c r="O275" s="16"/>
      <c r="P275" s="16"/>
    </row>
    <row r="276" spans="1:16" x14ac:dyDescent="0.2">
      <c r="A276" s="6">
        <v>32412</v>
      </c>
      <c r="B276" s="6" t="s">
        <v>123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3">
        <f t="shared" si="31"/>
        <v>0</v>
      </c>
      <c r="O276" s="16"/>
      <c r="P276" s="16"/>
    </row>
    <row r="277" spans="1:16" x14ac:dyDescent="0.2">
      <c r="A277" s="6">
        <v>32922</v>
      </c>
      <c r="B277" s="6" t="s">
        <v>124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3">
        <f t="shared" si="31"/>
        <v>0</v>
      </c>
      <c r="O277" s="16"/>
      <c r="P277" s="16"/>
    </row>
    <row r="278" spans="1:16" x14ac:dyDescent="0.2">
      <c r="A278" s="6">
        <v>32923</v>
      </c>
      <c r="B278" s="6" t="s">
        <v>125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3">
        <f t="shared" si="31"/>
        <v>0</v>
      </c>
      <c r="O278" s="16"/>
      <c r="P278" s="16"/>
    </row>
    <row r="279" spans="1:16" x14ac:dyDescent="0.2">
      <c r="A279" s="6">
        <v>32931</v>
      </c>
      <c r="B279" s="6" t="s">
        <v>126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3">
        <f t="shared" si="31"/>
        <v>0</v>
      </c>
      <c r="O279" s="16"/>
      <c r="P279" s="16"/>
    </row>
    <row r="280" spans="1:16" x14ac:dyDescent="0.2">
      <c r="A280" s="6">
        <v>32941</v>
      </c>
      <c r="B280" s="6" t="s">
        <v>127</v>
      </c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3">
        <f t="shared" si="31"/>
        <v>0</v>
      </c>
      <c r="O280" s="16"/>
      <c r="P280" s="16"/>
    </row>
    <row r="281" spans="1:16" x14ac:dyDescent="0.2">
      <c r="A281" s="6">
        <v>32952</v>
      </c>
      <c r="B281" s="6" t="s">
        <v>128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3">
        <f t="shared" si="31"/>
        <v>0</v>
      </c>
      <c r="O281" s="16"/>
      <c r="P281" s="16"/>
    </row>
    <row r="282" spans="1:16" x14ac:dyDescent="0.2">
      <c r="A282" s="6">
        <v>32999</v>
      </c>
      <c r="B282" s="6" t="s">
        <v>129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3">
        <f t="shared" si="31"/>
        <v>0</v>
      </c>
      <c r="O282" s="16"/>
      <c r="P282" s="16"/>
    </row>
    <row r="283" spans="1:16" x14ac:dyDescent="0.2">
      <c r="A283" s="12">
        <v>34</v>
      </c>
      <c r="B283" s="12" t="s">
        <v>130</v>
      </c>
      <c r="C283" s="13">
        <f>SUM(C284:C286)</f>
        <v>0</v>
      </c>
      <c r="D283" s="13">
        <f t="shared" ref="D283:P283" si="32">SUM(D284:D286)</f>
        <v>0</v>
      </c>
      <c r="E283" s="13">
        <f t="shared" si="32"/>
        <v>0</v>
      </c>
      <c r="F283" s="13">
        <f t="shared" si="32"/>
        <v>0</v>
      </c>
      <c r="G283" s="13">
        <f t="shared" si="32"/>
        <v>0</v>
      </c>
      <c r="H283" s="13">
        <f t="shared" si="32"/>
        <v>0</v>
      </c>
      <c r="I283" s="13">
        <f t="shared" si="32"/>
        <v>0</v>
      </c>
      <c r="J283" s="13">
        <f t="shared" si="32"/>
        <v>0</v>
      </c>
      <c r="K283" s="13">
        <f t="shared" si="32"/>
        <v>0</v>
      </c>
      <c r="L283" s="13"/>
      <c r="M283" s="13"/>
      <c r="N283" s="13">
        <f t="shared" si="32"/>
        <v>0</v>
      </c>
      <c r="O283" s="13">
        <f t="shared" si="32"/>
        <v>0</v>
      </c>
      <c r="P283" s="13">
        <f t="shared" si="32"/>
        <v>0</v>
      </c>
    </row>
    <row r="284" spans="1:16" x14ac:dyDescent="0.2">
      <c r="A284" s="6">
        <v>34311</v>
      </c>
      <c r="B284" s="6" t="s">
        <v>131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3">
        <f>SUM(C284+E284+G284+H284+I284+J284+K284)</f>
        <v>0</v>
      </c>
      <c r="O284" s="16"/>
      <c r="P284" s="16"/>
    </row>
    <row r="285" spans="1:16" x14ac:dyDescent="0.2">
      <c r="A285" s="6">
        <v>34339</v>
      </c>
      <c r="B285" s="6" t="s">
        <v>132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3">
        <f>SUM(C285+E285+G285+H285+I285+J285+K285)</f>
        <v>0</v>
      </c>
      <c r="O285" s="16"/>
      <c r="P285" s="16"/>
    </row>
    <row r="286" spans="1:16" x14ac:dyDescent="0.2">
      <c r="A286" s="6">
        <v>34349</v>
      </c>
      <c r="B286" s="6" t="s">
        <v>133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3">
        <f>SUM(C286+E286+G286+H286+I286+J286+K286)</f>
        <v>0</v>
      </c>
      <c r="O286" s="16"/>
      <c r="P286" s="16"/>
    </row>
    <row r="287" spans="1:16" x14ac:dyDescent="0.2">
      <c r="A287" s="12">
        <v>4</v>
      </c>
      <c r="B287" s="12" t="s">
        <v>169</v>
      </c>
      <c r="C287" s="13">
        <f t="shared" ref="C287:K287" si="33">SUM(C288+R290)</f>
        <v>0</v>
      </c>
      <c r="D287" s="13">
        <f t="shared" si="33"/>
        <v>0</v>
      </c>
      <c r="E287" s="13">
        <f t="shared" si="33"/>
        <v>0</v>
      </c>
      <c r="F287" s="13">
        <f t="shared" si="33"/>
        <v>0</v>
      </c>
      <c r="G287" s="13">
        <f t="shared" si="33"/>
        <v>0</v>
      </c>
      <c r="H287" s="13">
        <f t="shared" si="33"/>
        <v>0</v>
      </c>
      <c r="I287" s="13">
        <f t="shared" si="33"/>
        <v>0</v>
      </c>
      <c r="J287" s="13">
        <f t="shared" si="33"/>
        <v>0</v>
      </c>
      <c r="K287" s="13">
        <f t="shared" si="33"/>
        <v>0</v>
      </c>
      <c r="L287" s="13"/>
      <c r="M287" s="13"/>
      <c r="N287" s="13">
        <f>SUM(N288+AA290)</f>
        <v>0</v>
      </c>
      <c r="O287" s="13">
        <f t="shared" ref="O287:P287" si="34">SUM(O288+AB290)</f>
        <v>0</v>
      </c>
      <c r="P287" s="13">
        <f t="shared" si="34"/>
        <v>0</v>
      </c>
    </row>
    <row r="288" spans="1:16" x14ac:dyDescent="0.2">
      <c r="A288" s="12">
        <v>42</v>
      </c>
      <c r="B288" s="12" t="s">
        <v>170</v>
      </c>
      <c r="C288" s="13">
        <f>SUM(C289:C293)</f>
        <v>0</v>
      </c>
      <c r="D288" s="13">
        <f t="shared" ref="D288:P288" si="35">SUM(D289:D293)</f>
        <v>0</v>
      </c>
      <c r="E288" s="13">
        <f t="shared" si="35"/>
        <v>0</v>
      </c>
      <c r="F288" s="13">
        <f t="shared" si="35"/>
        <v>0</v>
      </c>
      <c r="G288" s="13">
        <f t="shared" si="35"/>
        <v>0</v>
      </c>
      <c r="H288" s="13">
        <f t="shared" si="35"/>
        <v>0</v>
      </c>
      <c r="I288" s="13">
        <f t="shared" si="35"/>
        <v>0</v>
      </c>
      <c r="J288" s="13">
        <f t="shared" si="35"/>
        <v>0</v>
      </c>
      <c r="K288" s="13">
        <f t="shared" si="35"/>
        <v>0</v>
      </c>
      <c r="L288" s="13"/>
      <c r="M288" s="13"/>
      <c r="N288" s="13">
        <f t="shared" si="35"/>
        <v>0</v>
      </c>
      <c r="O288" s="13">
        <f t="shared" si="35"/>
        <v>0</v>
      </c>
      <c r="P288" s="13">
        <f t="shared" si="35"/>
        <v>0</v>
      </c>
    </row>
    <row r="289" spans="1:16" x14ac:dyDescent="0.2">
      <c r="A289" s="6">
        <v>42149</v>
      </c>
      <c r="B289" s="6" t="s">
        <v>171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3">
        <f>SUM(C289+E289+G289+H289+I289+J289+K289)</f>
        <v>0</v>
      </c>
      <c r="O289" s="16"/>
      <c r="P289" s="16"/>
    </row>
    <row r="290" spans="1:16" x14ac:dyDescent="0.2">
      <c r="A290" s="6">
        <v>42273</v>
      </c>
      <c r="B290" s="6" t="s">
        <v>138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3">
        <f>SUM(C290+E290+G290+H290+I290+J290+K290)</f>
        <v>0</v>
      </c>
      <c r="O290" s="16"/>
      <c r="P290" s="16"/>
    </row>
    <row r="291" spans="1:16" x14ac:dyDescent="0.2">
      <c r="A291" s="6">
        <v>42319</v>
      </c>
      <c r="B291" s="6" t="s">
        <v>172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3">
        <f>SUM(C291+E291+G291+H291+I291+J291+K291)</f>
        <v>0</v>
      </c>
      <c r="O291" s="16"/>
      <c r="P291" s="16"/>
    </row>
    <row r="292" spans="1:16" x14ac:dyDescent="0.2">
      <c r="A292" s="6">
        <v>42411</v>
      </c>
      <c r="B292" s="6" t="s">
        <v>173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3">
        <f>SUM(C292+E292+G292+H292+I292+J292+K292)</f>
        <v>0</v>
      </c>
      <c r="O292" s="16"/>
      <c r="P292" s="16"/>
    </row>
    <row r="293" spans="1:16" x14ac:dyDescent="0.2">
      <c r="A293" s="31">
        <v>45411</v>
      </c>
      <c r="B293" s="31" t="s">
        <v>178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3">
        <f>SUM(C293+E293+G293+H293+I293+J293+K293)</f>
        <v>0</v>
      </c>
      <c r="O293" s="16"/>
      <c r="P293" s="16"/>
    </row>
    <row r="294" spans="1:16" x14ac:dyDescent="0.2">
      <c r="A294" s="32" t="s">
        <v>175</v>
      </c>
      <c r="B294" s="33"/>
      <c r="C294" s="13">
        <f>SUM(C239+C287)</f>
        <v>0</v>
      </c>
      <c r="D294" s="13">
        <f t="shared" ref="D294:P294" si="36">SUM(D239+D287)</f>
        <v>0</v>
      </c>
      <c r="E294" s="13">
        <f t="shared" si="36"/>
        <v>0</v>
      </c>
      <c r="F294" s="13">
        <f t="shared" si="36"/>
        <v>0</v>
      </c>
      <c r="G294" s="13">
        <f t="shared" si="36"/>
        <v>0</v>
      </c>
      <c r="H294" s="13">
        <f t="shared" si="36"/>
        <v>0</v>
      </c>
      <c r="I294" s="13">
        <f t="shared" si="36"/>
        <v>0</v>
      </c>
      <c r="J294" s="13">
        <f t="shared" si="36"/>
        <v>0</v>
      </c>
      <c r="K294" s="13">
        <f t="shared" si="36"/>
        <v>0</v>
      </c>
      <c r="L294" s="13"/>
      <c r="M294" s="13"/>
      <c r="N294" s="13">
        <f t="shared" si="36"/>
        <v>0</v>
      </c>
      <c r="O294" s="13">
        <f t="shared" si="36"/>
        <v>0</v>
      </c>
      <c r="P294" s="13">
        <f t="shared" si="36"/>
        <v>0</v>
      </c>
    </row>
  </sheetData>
  <mergeCells count="14">
    <mergeCell ref="A234:C234"/>
    <mergeCell ref="A65:C65"/>
    <mergeCell ref="B67:C67"/>
    <mergeCell ref="B68:F68"/>
    <mergeCell ref="B125:F125"/>
    <mergeCell ref="B135:G135"/>
    <mergeCell ref="B160:D160"/>
    <mergeCell ref="C8:E8"/>
    <mergeCell ref="O8:P8"/>
    <mergeCell ref="A1:P1"/>
    <mergeCell ref="A2:P2"/>
    <mergeCell ref="F3:G3"/>
    <mergeCell ref="B4:H4"/>
    <mergeCell ref="C7:K7"/>
  </mergeCells>
  <pageMargins left="0.74803149606299213" right="0.74803149606299213" top="0.98425196850393704" bottom="0.98425196850393704" header="0.51181102362204722" footer="0.51181102362204722"/>
  <pageSetup paperSize="9" scale="9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2020.I PROJEK.2021.-2022.</vt:lpstr>
      <vt:lpstr>'PLAN 2020.I PROJEK.2021.-2022.'!Ispis_naslova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Vlasta</cp:lastModifiedBy>
  <dcterms:created xsi:type="dcterms:W3CDTF">2019-12-13T11:50:46Z</dcterms:created>
  <dcterms:modified xsi:type="dcterms:W3CDTF">2020-01-16T11:59:06Z</dcterms:modified>
</cp:coreProperties>
</file>